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e5120d939c3d0ba/Documents/Sables/Sables/Order of Merits/Order of Merits 2025/"/>
    </mc:Choice>
  </mc:AlternateContent>
  <xr:revisionPtr revIDLastSave="890" documentId="8_{4B80BE75-3E27-47BC-AF92-995D5F32500C}" xr6:coauthVersionLast="47" xr6:coauthVersionMax="47" xr10:uidLastSave="{1DACEC60-78A8-4B8F-AD38-E4932F2F990A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I7" i="1"/>
  <c r="I4" i="1"/>
  <c r="I9" i="1"/>
  <c r="U9" i="1" s="1"/>
  <c r="I10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U80" i="1"/>
  <c r="U110" i="1"/>
  <c r="U21" i="1"/>
  <c r="U156" i="1"/>
  <c r="U81" i="1"/>
  <c r="U111" i="1"/>
  <c r="U157" i="1"/>
  <c r="U31" i="1"/>
  <c r="U22" i="1"/>
  <c r="U76" i="1"/>
  <c r="U112" i="1"/>
  <c r="U158" i="1"/>
  <c r="U98" i="1"/>
  <c r="U77" i="1"/>
  <c r="U159" i="1"/>
  <c r="U113" i="1"/>
  <c r="U129" i="1"/>
  <c r="U71" i="1"/>
  <c r="U160" i="1"/>
  <c r="U82" i="1"/>
  <c r="U130" i="1"/>
  <c r="U131" i="1"/>
  <c r="U161" i="1"/>
  <c r="U162" i="1"/>
  <c r="U83" i="1"/>
  <c r="U114" i="1"/>
  <c r="U132" i="1"/>
  <c r="U133" i="1"/>
  <c r="U134" i="1"/>
  <c r="U163" i="1"/>
  <c r="U91" i="1"/>
  <c r="U127" i="1"/>
  <c r="U99" i="1"/>
  <c r="U164" i="1"/>
  <c r="U64" i="1"/>
  <c r="U165" i="1"/>
  <c r="U30" i="1"/>
  <c r="U135" i="1"/>
  <c r="U166" i="1"/>
  <c r="U72" i="1"/>
  <c r="U167" i="1"/>
  <c r="U168" i="1"/>
  <c r="U32" i="1"/>
  <c r="U10" i="1"/>
  <c r="U51" i="1"/>
  <c r="U47" i="1"/>
  <c r="U33" i="1"/>
  <c r="U38" i="1"/>
  <c r="U92" i="1"/>
  <c r="U136" i="1"/>
  <c r="U5" i="1"/>
  <c r="U169" i="1"/>
  <c r="U52" i="1"/>
  <c r="U170" i="1"/>
  <c r="U137" i="1"/>
  <c r="U13" i="1"/>
  <c r="U171" i="1"/>
  <c r="U115" i="1"/>
  <c r="U138" i="1"/>
  <c r="U172" i="1"/>
  <c r="U173" i="1"/>
  <c r="U139" i="1"/>
  <c r="U84" i="1"/>
  <c r="U8" i="1"/>
  <c r="U69" i="1"/>
  <c r="U53" i="1"/>
  <c r="U140" i="1"/>
  <c r="U174" i="1"/>
  <c r="U141" i="1"/>
  <c r="U175" i="1"/>
  <c r="U48" i="1"/>
  <c r="U176" i="1"/>
  <c r="U78" i="1"/>
  <c r="U177" i="1"/>
  <c r="U20" i="1"/>
  <c r="U60" i="1"/>
  <c r="U93" i="1"/>
  <c r="U178" i="1"/>
  <c r="U179" i="1"/>
  <c r="U54" i="1"/>
  <c r="U65" i="1"/>
  <c r="U100" i="1"/>
  <c r="U108" i="1"/>
  <c r="U61" i="1"/>
  <c r="U28" i="1"/>
  <c r="U180" i="1"/>
  <c r="U55" i="1"/>
  <c r="U18" i="1"/>
  <c r="U14" i="1"/>
  <c r="U101" i="1"/>
  <c r="U116" i="1"/>
  <c r="U181" i="1"/>
  <c r="U182" i="1"/>
  <c r="U183" i="1"/>
  <c r="U79" i="1"/>
  <c r="U184" i="1"/>
  <c r="U85" i="1"/>
  <c r="U185" i="1"/>
  <c r="U117" i="1"/>
  <c r="U186" i="1"/>
  <c r="U118" i="1"/>
  <c r="U39" i="1"/>
  <c r="U102" i="1"/>
  <c r="U56" i="1"/>
  <c r="U187" i="1"/>
  <c r="U188" i="1"/>
  <c r="U86" i="1"/>
  <c r="U119" i="1"/>
  <c r="U189" i="1"/>
  <c r="U190" i="1"/>
  <c r="U4" i="1"/>
  <c r="U103" i="1"/>
  <c r="U66" i="1"/>
  <c r="U44" i="1"/>
  <c r="U191" i="1"/>
  <c r="U27" i="1"/>
  <c r="U16" i="1"/>
  <c r="U142" i="1"/>
  <c r="U94" i="1"/>
  <c r="U120" i="1"/>
  <c r="U192" i="1"/>
  <c r="U37" i="1"/>
  <c r="U15" i="1"/>
  <c r="U193" i="1"/>
  <c r="U11" i="1"/>
  <c r="U73" i="1"/>
  <c r="U74" i="1"/>
  <c r="U194" i="1"/>
  <c r="U75" i="1"/>
  <c r="U12" i="1"/>
  <c r="U40" i="1"/>
  <c r="U195" i="1"/>
  <c r="U7" i="1"/>
  <c r="U196" i="1"/>
  <c r="U197" i="1"/>
  <c r="U34" i="1"/>
  <c r="U128" i="1"/>
  <c r="U57" i="1"/>
  <c r="U49" i="1"/>
  <c r="U143" i="1"/>
  <c r="U67" i="1"/>
  <c r="U198" i="1"/>
  <c r="U199" i="1"/>
  <c r="U121" i="1"/>
  <c r="U17" i="1"/>
  <c r="U35" i="1"/>
  <c r="U68" i="1"/>
  <c r="U200" i="1"/>
  <c r="U6" i="1"/>
  <c r="U122" i="1"/>
  <c r="U201" i="1"/>
  <c r="U202" i="1"/>
  <c r="U203" i="1"/>
  <c r="U87" i="1"/>
  <c r="U23" i="1"/>
  <c r="U204" i="1"/>
  <c r="U144" i="1"/>
  <c r="U145" i="1"/>
  <c r="U205" i="1"/>
  <c r="U206" i="1"/>
  <c r="U207" i="1"/>
  <c r="U208" i="1"/>
  <c r="U104" i="1"/>
  <c r="U19" i="1"/>
  <c r="U209" i="1"/>
  <c r="U95" i="1"/>
  <c r="U24" i="1"/>
  <c r="U62" i="1"/>
  <c r="U96" i="1"/>
  <c r="U210" i="1"/>
  <c r="U45" i="1"/>
  <c r="U211" i="1"/>
  <c r="U46" i="1"/>
  <c r="U146" i="1"/>
  <c r="U41" i="1"/>
  <c r="U212" i="1"/>
  <c r="U88" i="1"/>
  <c r="U147" i="1"/>
  <c r="U123" i="1"/>
  <c r="U58" i="1"/>
  <c r="U97" i="1"/>
  <c r="U29" i="1"/>
  <c r="U213" i="1"/>
  <c r="U36" i="1"/>
  <c r="U214" i="1"/>
  <c r="U215" i="1"/>
  <c r="U216" i="1"/>
  <c r="U105" i="1"/>
  <c r="U148" i="1"/>
  <c r="U109" i="1"/>
  <c r="U217" i="1"/>
  <c r="U218" i="1"/>
  <c r="U149" i="1"/>
  <c r="U219" i="1"/>
  <c r="U106" i="1"/>
  <c r="U150" i="1"/>
  <c r="U89" i="1"/>
  <c r="U90" i="1"/>
  <c r="U151" i="1"/>
  <c r="U70" i="1"/>
  <c r="U220" i="1"/>
  <c r="U59" i="1"/>
  <c r="U221" i="1"/>
  <c r="U42" i="1"/>
  <c r="U25" i="1"/>
  <c r="U50" i="1"/>
  <c r="U107" i="1"/>
  <c r="U63" i="1"/>
  <c r="U26" i="1"/>
  <c r="U222" i="1"/>
  <c r="U124" i="1"/>
  <c r="U152" i="1"/>
  <c r="U125" i="1"/>
  <c r="U223" i="1"/>
  <c r="U224" i="1"/>
  <c r="U126" i="1"/>
  <c r="U225" i="1"/>
  <c r="U153" i="1"/>
  <c r="U43" i="1"/>
  <c r="U226" i="1"/>
  <c r="U227" i="1"/>
  <c r="U154" i="1"/>
  <c r="J10" i="1"/>
  <c r="J7" i="1"/>
  <c r="K21" i="1"/>
  <c r="K11" i="1"/>
  <c r="K5" i="1"/>
  <c r="K6" i="1"/>
  <c r="K28" i="1"/>
  <c r="K19" i="1"/>
  <c r="K36" i="1"/>
  <c r="K4" i="1"/>
  <c r="K43" i="1"/>
  <c r="K50" i="1"/>
  <c r="K46" i="1"/>
  <c r="K41" i="1"/>
  <c r="L4" i="1"/>
  <c r="L39" i="1"/>
  <c r="L9" i="1"/>
  <c r="L12" i="1"/>
  <c r="L17" i="1"/>
  <c r="L8" i="1"/>
  <c r="L7" i="1"/>
  <c r="L27" i="1"/>
  <c r="P4" i="1" l="1"/>
  <c r="P11" i="1"/>
  <c r="P5" i="1"/>
  <c r="P22" i="1"/>
  <c r="P13" i="1"/>
  <c r="P9" i="1"/>
  <c r="P54" i="1"/>
  <c r="P8" i="1"/>
  <c r="P34" i="1"/>
  <c r="P53" i="1"/>
  <c r="P107" i="1"/>
  <c r="P106" i="1"/>
  <c r="R28" i="1"/>
  <c r="R36" i="1"/>
  <c r="R23" i="1"/>
  <c r="R44" i="1"/>
  <c r="R33" i="1"/>
  <c r="R38" i="1"/>
  <c r="R47" i="1"/>
  <c r="R35" i="1"/>
  <c r="R5" i="1"/>
  <c r="R4" i="1"/>
  <c r="R31" i="1"/>
  <c r="R18" i="1"/>
  <c r="H16" i="1"/>
  <c r="F7" i="1"/>
  <c r="F4" i="1"/>
  <c r="G4" i="1"/>
  <c r="Q8" i="1"/>
  <c r="Q23" i="1"/>
  <c r="Q6" i="1"/>
  <c r="Q31" i="1"/>
  <c r="Q15" i="1"/>
  <c r="Q5" i="1"/>
  <c r="Q84" i="1"/>
  <c r="Q14" i="1"/>
  <c r="Q34" i="1"/>
  <c r="Q60" i="1"/>
  <c r="Q51" i="1"/>
  <c r="S6" i="1"/>
  <c r="S10" i="1"/>
  <c r="S4" i="1"/>
  <c r="S33" i="1"/>
  <c r="S38" i="1"/>
  <c r="S7" i="1"/>
  <c r="S70" i="1"/>
  <c r="S5" i="1"/>
  <c r="S54" i="1"/>
  <c r="S35" i="1"/>
  <c r="S8" i="1"/>
  <c r="S82" i="1"/>
  <c r="T22" i="1"/>
  <c r="T85" i="1"/>
  <c r="T23" i="1"/>
  <c r="T52" i="1"/>
  <c r="T30" i="1"/>
  <c r="T45" i="1"/>
  <c r="T24" i="1"/>
  <c r="T104" i="1"/>
  <c r="U155" i="1"/>
  <c r="R228" i="1" l="1"/>
  <c r="J228" i="1" l="1"/>
  <c r="K228" i="1"/>
  <c r="I228" i="1" l="1"/>
  <c r="E228" i="1" l="1"/>
  <c r="V4" i="1"/>
  <c r="F228" i="1"/>
  <c r="L228" i="1"/>
  <c r="N228" i="1"/>
  <c r="P228" i="1"/>
  <c r="G228" i="1" l="1"/>
  <c r="O228" i="1"/>
  <c r="Q228" i="1"/>
  <c r="T228" i="1"/>
  <c r="S228" i="1"/>
  <c r="U228" i="1" l="1"/>
</calcChain>
</file>

<file path=xl/sharedStrings.xml><?xml version="1.0" encoding="utf-8"?>
<sst xmlns="http://schemas.openxmlformats.org/spreadsheetml/2006/main" count="473" uniqueCount="259">
  <si>
    <t>KRUGERSDORP BC</t>
  </si>
  <si>
    <t>DISCOVERY BC</t>
  </si>
  <si>
    <t>BALL BJ</t>
  </si>
  <si>
    <t>RANDFONTEIN BC</t>
  </si>
  <si>
    <t>BARNES LEE</t>
  </si>
  <si>
    <t>BARR TERRY</t>
  </si>
  <si>
    <t>BEARD ROBIN</t>
  </si>
  <si>
    <t>NOORDHEUWEL BC</t>
  </si>
  <si>
    <t>BESTER RENIER</t>
  </si>
  <si>
    <t>RUSTENBURG BC</t>
  </si>
  <si>
    <t>MARAISBURG BC</t>
  </si>
  <si>
    <t>BEZUIDENHOUT JJ</t>
  </si>
  <si>
    <t>LEASES BC</t>
  </si>
  <si>
    <t>BISHOP KEN</t>
  </si>
  <si>
    <t>BLAKE IAN</t>
  </si>
  <si>
    <t>BLIGNAUT H</t>
  </si>
  <si>
    <t>BLUCHER WERNER</t>
  </si>
  <si>
    <t>FLORIDA NORTH BC</t>
  </si>
  <si>
    <t>BOTHMA GL</t>
  </si>
  <si>
    <t>BRIEDENHAM CHARLES</t>
  </si>
  <si>
    <t>WITPOORTJIE BC</t>
  </si>
  <si>
    <t>BRITZ JJ</t>
  </si>
  <si>
    <t>CASTLE RP</t>
  </si>
  <si>
    <t>CLAASE AJ</t>
  </si>
  <si>
    <t>CLAASSENS JOHAN</t>
  </si>
  <si>
    <t>CLAASSENS LIONEL</t>
  </si>
  <si>
    <t>CROCKETT GAVIN</t>
  </si>
  <si>
    <t>DAVIS JD</t>
  </si>
  <si>
    <t>DE BEER PIETER</t>
  </si>
  <si>
    <t>DE JAGER JT</t>
  </si>
  <si>
    <t>DE JAGER L</t>
  </si>
  <si>
    <t>DICKERSON KEAGAN</t>
  </si>
  <si>
    <t>DIEDERICKS W</t>
  </si>
  <si>
    <t>DU PREEZ BRIAN</t>
  </si>
  <si>
    <t>ECONOMAKIS STITCH</t>
  </si>
  <si>
    <t>FIRMAN ANDREW</t>
  </si>
  <si>
    <t>FOURIE LOUIS</t>
  </si>
  <si>
    <t>GAMMA F</t>
  </si>
  <si>
    <t>GAMMA JF</t>
  </si>
  <si>
    <t>GERBER TOBIE</t>
  </si>
  <si>
    <t>GLODEK FRANK</t>
  </si>
  <si>
    <t>HONEYDEW BC</t>
  </si>
  <si>
    <t>GOUWS G</t>
  </si>
  <si>
    <t>GROBBELAAR CORRIE</t>
  </si>
  <si>
    <t>HATTON-JONES D</t>
  </si>
  <si>
    <t>HEINE GAVIN</t>
  </si>
  <si>
    <t>HENCHIE RC</t>
  </si>
  <si>
    <t>HERSELMAN J (JNR)</t>
  </si>
  <si>
    <t>HEYNEKE CORRIE</t>
  </si>
  <si>
    <t>JACOBS SCHALK</t>
  </si>
  <si>
    <t>JANSE M</t>
  </si>
  <si>
    <t>JANSEN FERDI</t>
  </si>
  <si>
    <t>JOUBERT GIDEON</t>
  </si>
  <si>
    <t>KRUGER NIEL</t>
  </si>
  <si>
    <t>LABUSCHAGNE LAPPIES</t>
  </si>
  <si>
    <t>LAMBRECHTS HUGO</t>
  </si>
  <si>
    <t>LEADER TREVOR</t>
  </si>
  <si>
    <t>LETLEY SEAN</t>
  </si>
  <si>
    <t>LOMBARD Z</t>
  </si>
  <si>
    <t>MAHARAJ H</t>
  </si>
  <si>
    <t>MALOBOLO WILSON</t>
  </si>
  <si>
    <t>MALOKO C</t>
  </si>
  <si>
    <t>MARITZ STEVE</t>
  </si>
  <si>
    <t>MARITZ WILLIE</t>
  </si>
  <si>
    <t>MARNEWICK MIKE</t>
  </si>
  <si>
    <t>MARTIN STANLEY</t>
  </si>
  <si>
    <t>MENEZES T</t>
  </si>
  <si>
    <t>MEYER ANDRE (JNR)</t>
  </si>
  <si>
    <t>MEYER ANDRE (SNR)</t>
  </si>
  <si>
    <t>MINNAAR GLEN</t>
  </si>
  <si>
    <t>MORTON GRAEME</t>
  </si>
  <si>
    <t>MPETSI J</t>
  </si>
  <si>
    <t>MUVHANGO MORGAN</t>
  </si>
  <si>
    <t>MUVHANGO NOMATTER</t>
  </si>
  <si>
    <t>NEAL ANDREW</t>
  </si>
  <si>
    <t>NICOL CRAIG</t>
  </si>
  <si>
    <t>OLWAGEN MJ</t>
  </si>
  <si>
    <t>OOSTHUIZEN SAKKIE</t>
  </si>
  <si>
    <t>PARKER DAVID</t>
  </si>
  <si>
    <t>PEREIRA LUIS</t>
  </si>
  <si>
    <t>PEREIRA TIAGO</t>
  </si>
  <si>
    <t>PETZER MARK</t>
  </si>
  <si>
    <t>PRICE J</t>
  </si>
  <si>
    <t>PRINSLOO J</t>
  </si>
  <si>
    <t>PRYCE W</t>
  </si>
  <si>
    <t>RICHARDSON MARK</t>
  </si>
  <si>
    <t>ROUX W</t>
  </si>
  <si>
    <t>SAMPSON MIKE</t>
  </si>
  <si>
    <t>SARGEANT HAROLD</t>
  </si>
  <si>
    <t>SELBY ANDY</t>
  </si>
  <si>
    <t>SERFONTEIN J</t>
  </si>
  <si>
    <t>SMIT COBUS</t>
  </si>
  <si>
    <t>SMIT P</t>
  </si>
  <si>
    <t>SMITH TOMMY</t>
  </si>
  <si>
    <t>SMITH ZANE</t>
  </si>
  <si>
    <t>STEYL CHARL</t>
  </si>
  <si>
    <t>STEYN PIET</t>
  </si>
  <si>
    <t>SUDDES JP</t>
  </si>
  <si>
    <t>SWIEGERS J</t>
  </si>
  <si>
    <t>TAGG ALAN</t>
  </si>
  <si>
    <t>TAGG CORRIE</t>
  </si>
  <si>
    <t>TARR E</t>
  </si>
  <si>
    <t>TAYLOR IG</t>
  </si>
  <si>
    <t>THERON CHRIS</t>
  </si>
  <si>
    <t>THOMPSON PAUL</t>
  </si>
  <si>
    <t>VAN DER MERWE WOUTER</t>
  </si>
  <si>
    <t>VAN DEVENTER JACO</t>
  </si>
  <si>
    <t>VAN STADEN C</t>
  </si>
  <si>
    <t>VAN VEEN R</t>
  </si>
  <si>
    <t>VOLSCHENK C</t>
  </si>
  <si>
    <t>VORSTER RIAAN</t>
  </si>
  <si>
    <t>WALKER GRANT</t>
  </si>
  <si>
    <t>WEBSTER FRANK</t>
  </si>
  <si>
    <t>WILLEMSE JOHAN</t>
  </si>
  <si>
    <t>TOTALS</t>
  </si>
  <si>
    <t>NAME</t>
  </si>
  <si>
    <t>BSA NO</t>
  </si>
  <si>
    <t>CLUB</t>
  </si>
  <si>
    <t>GAUTENG OPEN SINGLES</t>
  </si>
  <si>
    <t>GAUTENG OPEN PAIRS</t>
  </si>
  <si>
    <t>GAUTENG OPEN FOURS</t>
  </si>
  <si>
    <t>GAUTENG MIXED PAIRS</t>
  </si>
  <si>
    <t>TOTAL POINTS</t>
  </si>
  <si>
    <t>SA MIXED PAIRS</t>
  </si>
  <si>
    <t>NATIONAL FOURS</t>
  </si>
  <si>
    <t>NATIONAL PAIRS</t>
  </si>
  <si>
    <t>NATIONAL OPEN SINGLES</t>
  </si>
  <si>
    <t>NATIONAL VET SINGLES</t>
  </si>
  <si>
    <t>BUTCHART IAN</t>
  </si>
  <si>
    <t>MEREDITH  L</t>
  </si>
  <si>
    <t>CRAFFORD J</t>
  </si>
  <si>
    <t>STEVENS ARTHUR</t>
  </si>
  <si>
    <t>VERMAAK J</t>
  </si>
  <si>
    <t>DE JONGH RUAN</t>
  </si>
  <si>
    <t>CRAWLEY K</t>
  </si>
  <si>
    <t>HAMILTON JP</t>
  </si>
  <si>
    <t>HOLTON PJ</t>
  </si>
  <si>
    <t>MOSTERT ADAM</t>
  </si>
  <si>
    <t>KRUGER GERT</t>
  </si>
  <si>
    <t>RHODES R</t>
  </si>
  <si>
    <t>LAUDER GAVIN</t>
  </si>
  <si>
    <t>GOUWS C</t>
  </si>
  <si>
    <t>SCHLUTER N</t>
  </si>
  <si>
    <t>COETZEE THINUS</t>
  </si>
  <si>
    <t>SNYMAN DEON</t>
  </si>
  <si>
    <t>MUNYAI TC</t>
  </si>
  <si>
    <t>MUIR CHRIS</t>
  </si>
  <si>
    <t>BOSHOFF B</t>
  </si>
  <si>
    <t>PIETERSE CC</t>
  </si>
  <si>
    <t>MALAN C</t>
  </si>
  <si>
    <t>BREET ERIC</t>
  </si>
  <si>
    <t>VAN VUUREN DALTON</t>
  </si>
  <si>
    <t>BARNES ALEX</t>
  </si>
  <si>
    <t>NEL B</t>
  </si>
  <si>
    <t>VERMEULEN MJ</t>
  </si>
  <si>
    <t>VAN WYK CJ</t>
  </si>
  <si>
    <t>DE KLERK C</t>
  </si>
  <si>
    <t>PIKETH ROBBY</t>
  </si>
  <si>
    <t>STRAUSS JZ</t>
  </si>
  <si>
    <t>BRAND C</t>
  </si>
  <si>
    <t>BOTHA RUDO</t>
  </si>
  <si>
    <t>OOSTHUIZEN TD</t>
  </si>
  <si>
    <t>DIEDERICKS DYLAN</t>
  </si>
  <si>
    <t>VAN DER BERG JOHAN</t>
  </si>
  <si>
    <t>SCHEEPERS JA</t>
  </si>
  <si>
    <t>TURNER CP</t>
  </si>
  <si>
    <t>SBA MIXED 5'S</t>
  </si>
  <si>
    <t>SBA FOURS</t>
  </si>
  <si>
    <t>SBA TRIPS</t>
  </si>
  <si>
    <t>SBA MIXED PAIRS</t>
  </si>
  <si>
    <t>SBA PAIRS</t>
  </si>
  <si>
    <t>SBA OPEN SINGLES</t>
  </si>
  <si>
    <t>SBA VET SINGLES</t>
  </si>
  <si>
    <t>MAHERRY MICHAEL</t>
  </si>
  <si>
    <t>SKJOLDE RC</t>
  </si>
  <si>
    <t>ASCARAY ARMAND</t>
  </si>
  <si>
    <t>TWYFORD AS</t>
  </si>
  <si>
    <t>PAXTON R</t>
  </si>
  <si>
    <t>FORD P</t>
  </si>
  <si>
    <t>LAMPRECHT LC</t>
  </si>
  <si>
    <t>VERMEULEN DEWALD</t>
  </si>
  <si>
    <t>ENGELBRECHT MANIE</t>
  </si>
  <si>
    <t>JANSE VAN RENSBURG R</t>
  </si>
  <si>
    <t>VAN DER NEST C</t>
  </si>
  <si>
    <t>POTGIETER PJ</t>
  </si>
  <si>
    <t>LEWIS MARTIN</t>
  </si>
  <si>
    <t>GROBLER K</t>
  </si>
  <si>
    <t>MOCUMI T</t>
  </si>
  <si>
    <t>GAUTENG JUNIORS</t>
  </si>
  <si>
    <t>GOUWS EUGENE</t>
  </si>
  <si>
    <t>ROSSLEE BENNIE</t>
  </si>
  <si>
    <t>VAN DER WESTHUIZEN W</t>
  </si>
  <si>
    <t>VERMEULEN JOHAN</t>
  </si>
  <si>
    <t>DE CLERK HENNIE</t>
  </si>
  <si>
    <t>VAN ROOYEN JOHANN</t>
  </si>
  <si>
    <t>TARLTON ERIC</t>
  </si>
  <si>
    <t>HAMILTON FRANK</t>
  </si>
  <si>
    <t>DU PREEZ WYNAND</t>
  </si>
  <si>
    <t>GOODES FREDDY</t>
  </si>
  <si>
    <t>WILLEMSE MAARTEN</t>
  </si>
  <si>
    <t>ERASMUS RASSIE</t>
  </si>
  <si>
    <t>LETLEY CHRISTOPHER</t>
  </si>
  <si>
    <t>EKERMANS SIDNEY</t>
  </si>
  <si>
    <t>OLWAGEN HYLTON</t>
  </si>
  <si>
    <t>BOTHMA GERRY</t>
  </si>
  <si>
    <t>BOTHA KOBUS</t>
  </si>
  <si>
    <t>MILLER JOHN</t>
  </si>
  <si>
    <t>JANSE VAN RENSBURG JJ</t>
  </si>
  <si>
    <t>MEENTS JEFF</t>
  </si>
  <si>
    <t>GARSON GLEN</t>
  </si>
  <si>
    <t>VOLSCHENK EUGENE</t>
  </si>
  <si>
    <t>VOLSCHENK JOOS</t>
  </si>
  <si>
    <t>NAUDE RUDOLPH</t>
  </si>
  <si>
    <t>MULLER DEWALD</t>
  </si>
  <si>
    <t>BESTER JAN</t>
  </si>
  <si>
    <t>VAN ZYL HERMAN</t>
  </si>
  <si>
    <t>VAN DEVENTER DYLAN</t>
  </si>
  <si>
    <t>STEINHOBEL PATRICK</t>
  </si>
  <si>
    <t>SMITH ROD</t>
  </si>
  <si>
    <t>L BRAD</t>
  </si>
  <si>
    <t>VILJOEN LEON</t>
  </si>
  <si>
    <t>BRITZ KOBUS</t>
  </si>
  <si>
    <t>SMITH MARK</t>
  </si>
  <si>
    <t>SMITH EUGENE</t>
  </si>
  <si>
    <t>POSITION</t>
  </si>
  <si>
    <t>WILKEN AVRIL</t>
  </si>
  <si>
    <t>HENRI TONY</t>
  </si>
  <si>
    <t>BECKETT MARK</t>
  </si>
  <si>
    <t>LUDICK JEANDRE</t>
  </si>
  <si>
    <t>LOOSE BRAD</t>
  </si>
  <si>
    <t xml:space="preserve">MEN'S RECORD FOR 2025 </t>
  </si>
  <si>
    <t>GILLILAND EUGENE</t>
  </si>
  <si>
    <t>BRAND JOHAN</t>
  </si>
  <si>
    <t>MCCORMICK SHAUN</t>
  </si>
  <si>
    <t>PELSER WILLEM</t>
  </si>
  <si>
    <t>LENSLY HENRY</t>
  </si>
  <si>
    <t>MANEFELDT MORNE</t>
  </si>
  <si>
    <t>HOKO JERRY</t>
  </si>
  <si>
    <t>SABLES BOWLING ASSOCIATION</t>
  </si>
  <si>
    <t>SZEZINSKI GUSTAV</t>
  </si>
  <si>
    <t>GEALL RON</t>
  </si>
  <si>
    <t>LODDER BRAD</t>
  </si>
  <si>
    <t>FERREIRA LEON</t>
  </si>
  <si>
    <t>ZWART SCHALK</t>
  </si>
  <si>
    <t>BOTHE RAYMOND</t>
  </si>
  <si>
    <t>STEYN AWIE</t>
  </si>
  <si>
    <t>SALGADO BRANDT</t>
  </si>
  <si>
    <t>VISAGIE WIKUS</t>
  </si>
  <si>
    <t>CLEARY ALAN</t>
  </si>
  <si>
    <t>LEWIS-WILLIAMS JOSS</t>
  </si>
  <si>
    <t>COETZEE RIAAN</t>
  </si>
  <si>
    <t>VAN DER LINDE JORDAN</t>
  </si>
  <si>
    <t>KLEIN TRAVIS</t>
  </si>
  <si>
    <t>VAN ACKER TERRY</t>
  </si>
  <si>
    <t>HAMMANN JUAN</t>
  </si>
  <si>
    <t>FOURIE EON</t>
  </si>
  <si>
    <t>TERBLANCHE ANTON</t>
  </si>
  <si>
    <t>BROEKE RT</t>
  </si>
  <si>
    <t>CROXFORD ALAN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</si>
</sst>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6" x14ac:knownFonts="1">
    <font>
      <sz val="10"/>
      <color rgb="FF000000"/>
      <name val="Times New Roman"/>
      <charset val="204"/>
    </font>
    <font>
      <sz val="10"/>
      <name val="Arial Black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FF0000"/>
      <name val="Calibri"/>
      <family val="2"/>
    </font>
    <font>
      <sz val="12"/>
      <name val="Calibri"/>
      <family val="2"/>
    </font>
    <font>
      <b/>
      <sz val="6.5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2"/>
      <name val="Arial Black"/>
      <family val="2"/>
    </font>
    <font>
      <b/>
      <sz val="12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  <font>
      <b/>
      <sz val="14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CE9D9"/>
      </patternFill>
    </fill>
    <fill>
      <patternFill patternType="solid">
        <fgColor rgb="FFF1DCDB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164" fontId="8" fillId="0" borderId="10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left" wrapText="1"/>
    </xf>
    <xf numFmtId="0" fontId="1" fillId="5" borderId="21" xfId="0" applyFont="1" applyFill="1" applyBorder="1" applyAlignment="1">
      <alignment horizontal="left" textRotation="90" wrapText="1"/>
    </xf>
    <xf numFmtId="0" fontId="1" fillId="4" borderId="21" xfId="0" applyFont="1" applyFill="1" applyBorder="1" applyAlignment="1">
      <alignment horizontal="left" textRotation="90" wrapText="1"/>
    </xf>
    <xf numFmtId="0" fontId="1" fillId="3" borderId="23" xfId="0" applyFont="1" applyFill="1" applyBorder="1" applyAlignment="1">
      <alignment horizontal="left" textRotation="90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164" fontId="5" fillId="0" borderId="24" xfId="0" applyNumberFormat="1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wrapText="1" indent="3"/>
    </xf>
    <xf numFmtId="0" fontId="1" fillId="5" borderId="32" xfId="0" applyFont="1" applyFill="1" applyBorder="1" applyAlignment="1">
      <alignment horizontal="left" textRotation="90" wrapText="1"/>
    </xf>
    <xf numFmtId="0" fontId="1" fillId="2" borderId="31" xfId="0" applyFont="1" applyFill="1" applyBorder="1" applyAlignment="1">
      <alignment horizontal="left" textRotation="90" wrapText="1"/>
    </xf>
    <xf numFmtId="0" fontId="3" fillId="0" borderId="35" xfId="0" applyFont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left" textRotation="90" wrapText="1"/>
    </xf>
    <xf numFmtId="0" fontId="1" fillId="6" borderId="36" xfId="0" applyFont="1" applyFill="1" applyBorder="1" applyAlignment="1">
      <alignment horizontal="left" textRotation="90" wrapText="1"/>
    </xf>
    <xf numFmtId="0" fontId="3" fillId="0" borderId="37" xfId="0" applyFont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left" textRotation="90" wrapText="1"/>
    </xf>
    <xf numFmtId="0" fontId="6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left" textRotation="90" wrapText="1"/>
    </xf>
    <xf numFmtId="1" fontId="3" fillId="0" borderId="2" xfId="0" applyNumberFormat="1" applyFont="1" applyBorder="1" applyAlignment="1">
      <alignment horizontal="center" vertical="center" shrinkToFit="1"/>
    </xf>
    <xf numFmtId="1" fontId="3" fillId="0" borderId="3" xfId="0" applyNumberFormat="1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shrinkToFit="1"/>
    </xf>
    <xf numFmtId="1" fontId="6" fillId="0" borderId="3" xfId="0" applyNumberFormat="1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1" fontId="4" fillId="0" borderId="41" xfId="0" applyNumberFormat="1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shrinkToFit="1"/>
    </xf>
    <xf numFmtId="1" fontId="14" fillId="0" borderId="13" xfId="0" applyNumberFormat="1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shrinkToFit="1"/>
    </xf>
    <xf numFmtId="1" fontId="14" fillId="0" borderId="2" xfId="0" applyNumberFormat="1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left" textRotation="90" wrapText="1"/>
    </xf>
    <xf numFmtId="0" fontId="1" fillId="7" borderId="21" xfId="0" applyFont="1" applyFill="1" applyBorder="1" applyAlignment="1">
      <alignment horizontal="left" textRotation="90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" fontId="15" fillId="0" borderId="15" xfId="0" applyNumberFormat="1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top"/>
    </xf>
    <xf numFmtId="0" fontId="1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9"/>
  <sheetViews>
    <sheetView tabSelected="1" zoomScale="95" zoomScaleNormal="95" workbookViewId="0">
      <selection activeCell="A155" sqref="A155:XFD227"/>
    </sheetView>
  </sheetViews>
  <sheetFormatPr defaultRowHeight="12.75" x14ac:dyDescent="0.2"/>
  <cols>
    <col min="1" max="1" width="33.1640625" customWidth="1"/>
    <col min="2" max="2" width="10.5" customWidth="1"/>
    <col min="3" max="3" width="24.5" customWidth="1"/>
    <col min="4" max="4" width="4.5" bestFit="1" customWidth="1"/>
    <col min="5" max="5" width="5.83203125" customWidth="1"/>
    <col min="6" max="6" width="5.1640625" bestFit="1" customWidth="1"/>
    <col min="7" max="7" width="5.83203125" customWidth="1"/>
    <col min="8" max="8" width="4.5" bestFit="1" customWidth="1"/>
    <col min="9" max="10" width="5.1640625" style="86" bestFit="1" customWidth="1"/>
    <col min="11" max="12" width="5.1640625" bestFit="1" customWidth="1"/>
    <col min="13" max="13" width="5.1640625" customWidth="1"/>
    <col min="14" max="20" width="5.1640625" bestFit="1" customWidth="1"/>
    <col min="21" max="21" width="6.5" bestFit="1" customWidth="1"/>
    <col min="22" max="22" width="5.1640625" bestFit="1" customWidth="1"/>
  </cols>
  <sheetData>
    <row r="1" spans="1:22" ht="17.25" customHeight="1" thickBot="1" x14ac:dyDescent="0.25">
      <c r="A1" s="75" t="s">
        <v>238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7"/>
      <c r="V1" s="9"/>
    </row>
    <row r="2" spans="1:22" ht="17.25" customHeight="1" x14ac:dyDescent="0.2">
      <c r="A2" s="78" t="s">
        <v>230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80"/>
      <c r="V2" s="10"/>
    </row>
    <row r="3" spans="1:22" ht="156.75" customHeight="1" thickBot="1" x14ac:dyDescent="0.35">
      <c r="A3" s="11" t="s">
        <v>115</v>
      </c>
      <c r="B3" s="12" t="s">
        <v>116</v>
      </c>
      <c r="C3" s="24" t="s">
        <v>117</v>
      </c>
      <c r="D3" s="26" t="s">
        <v>123</v>
      </c>
      <c r="E3" s="25" t="s">
        <v>124</v>
      </c>
      <c r="F3" s="13" t="s">
        <v>125</v>
      </c>
      <c r="G3" s="13" t="s">
        <v>126</v>
      </c>
      <c r="H3" s="28" t="s">
        <v>127</v>
      </c>
      <c r="I3" s="65" t="s">
        <v>118</v>
      </c>
      <c r="J3" s="66" t="s">
        <v>119</v>
      </c>
      <c r="K3" s="66" t="s">
        <v>120</v>
      </c>
      <c r="L3" s="66" t="s">
        <v>121</v>
      </c>
      <c r="M3" s="29" t="s">
        <v>188</v>
      </c>
      <c r="N3" s="31" t="s">
        <v>166</v>
      </c>
      <c r="O3" s="14" t="s">
        <v>167</v>
      </c>
      <c r="P3" s="14" t="s">
        <v>168</v>
      </c>
      <c r="Q3" s="14" t="s">
        <v>169</v>
      </c>
      <c r="R3" s="14" t="s">
        <v>170</v>
      </c>
      <c r="S3" s="14" t="s">
        <v>171</v>
      </c>
      <c r="T3" s="34" t="s">
        <v>172</v>
      </c>
      <c r="U3" s="15" t="s">
        <v>122</v>
      </c>
      <c r="V3" s="15" t="s">
        <v>224</v>
      </c>
    </row>
    <row r="4" spans="1:22" ht="15.75" customHeight="1" x14ac:dyDescent="0.2">
      <c r="A4" s="43" t="s">
        <v>60</v>
      </c>
      <c r="B4" s="45"/>
      <c r="C4" s="70" t="s">
        <v>0</v>
      </c>
      <c r="D4" s="47"/>
      <c r="E4" s="48"/>
      <c r="F4" s="49">
        <f>7+2+2</f>
        <v>11</v>
      </c>
      <c r="G4" s="49">
        <f>4+2</f>
        <v>6</v>
      </c>
      <c r="H4" s="50"/>
      <c r="I4" s="87">
        <f>4+2+2+2</f>
        <v>10</v>
      </c>
      <c r="J4" s="81">
        <v>8</v>
      </c>
      <c r="K4" s="51">
        <f>8+2+2+2</f>
        <v>14</v>
      </c>
      <c r="L4" s="49">
        <f>6+2+2+2+2+2</f>
        <v>16</v>
      </c>
      <c r="M4" s="50"/>
      <c r="N4" s="48"/>
      <c r="O4" s="49"/>
      <c r="P4" s="51">
        <f>6+2+2+4+2</f>
        <v>16</v>
      </c>
      <c r="Q4" s="52">
        <v>3</v>
      </c>
      <c r="R4" s="53">
        <f>6+2</f>
        <v>8</v>
      </c>
      <c r="S4" s="49">
        <f>4+2+2+2</f>
        <v>10</v>
      </c>
      <c r="T4" s="54"/>
      <c r="U4" s="74">
        <f>D4+E4+F4+H4+I4+J4+K4+L4+M4+N4+O4+P4+Q4+R4+S4+T4</f>
        <v>96</v>
      </c>
      <c r="V4" s="20">
        <f>ROW(A1)</f>
        <v>1</v>
      </c>
    </row>
    <row r="5" spans="1:22" ht="15.75" customHeight="1" x14ac:dyDescent="0.2">
      <c r="A5" s="43" t="s">
        <v>34</v>
      </c>
      <c r="B5" s="45"/>
      <c r="C5" s="70" t="s">
        <v>0</v>
      </c>
      <c r="D5" s="55"/>
      <c r="E5" s="48"/>
      <c r="F5" s="49"/>
      <c r="G5" s="49"/>
      <c r="H5" s="56"/>
      <c r="I5" s="87"/>
      <c r="J5" s="81">
        <v>8</v>
      </c>
      <c r="K5" s="51">
        <f>8+2+2+2+2+2+4</f>
        <v>22</v>
      </c>
      <c r="L5" s="49"/>
      <c r="M5" s="56"/>
      <c r="N5" s="48"/>
      <c r="O5" s="49"/>
      <c r="P5" s="51">
        <f>6+2+2+2+4</f>
        <v>16</v>
      </c>
      <c r="Q5" s="52">
        <f>6+2</f>
        <v>8</v>
      </c>
      <c r="R5" s="53">
        <f>6+2</f>
        <v>8</v>
      </c>
      <c r="S5" s="49">
        <f>4+2+2</f>
        <v>8</v>
      </c>
      <c r="T5" s="54"/>
      <c r="U5" s="74">
        <f>D5+E5+F5+H5+I5+J5+K5+L5+M5+N5+O5+P5+Q5+R5+S5+T5</f>
        <v>70</v>
      </c>
      <c r="V5" s="20">
        <f t="shared" ref="V5:V68" si="0">ROW(A2)</f>
        <v>2</v>
      </c>
    </row>
    <row r="6" spans="1:22" ht="15.75" customHeight="1" x14ac:dyDescent="0.2">
      <c r="A6" s="43" t="s">
        <v>157</v>
      </c>
      <c r="B6" s="45"/>
      <c r="C6" s="70" t="s">
        <v>0</v>
      </c>
      <c r="D6" s="55"/>
      <c r="E6" s="48"/>
      <c r="F6" s="49"/>
      <c r="G6" s="49"/>
      <c r="H6" s="56"/>
      <c r="I6" s="87"/>
      <c r="J6" s="81"/>
      <c r="K6" s="51">
        <f>8+2+2+2+2+2+4</f>
        <v>22</v>
      </c>
      <c r="L6" s="49"/>
      <c r="M6" s="56"/>
      <c r="N6" s="48"/>
      <c r="O6" s="49"/>
      <c r="P6" s="51">
        <v>6</v>
      </c>
      <c r="Q6" s="52">
        <f>6+2+2+2+2</f>
        <v>14</v>
      </c>
      <c r="R6" s="53">
        <v>4</v>
      </c>
      <c r="S6" s="49">
        <f>4+2+2+2+2+4</f>
        <v>16</v>
      </c>
      <c r="T6" s="54"/>
      <c r="U6" s="74">
        <f>D6+E6+F6+H6+I6+J6+K6+L6+M6+N6+O6+P6+Q6+R6+S6+T6</f>
        <v>62</v>
      </c>
      <c r="V6" s="20">
        <f t="shared" si="0"/>
        <v>3</v>
      </c>
    </row>
    <row r="7" spans="1:22" ht="15.75" customHeight="1" x14ac:dyDescent="0.2">
      <c r="A7" s="43" t="s">
        <v>72</v>
      </c>
      <c r="B7" s="45"/>
      <c r="C7" s="70" t="s">
        <v>1</v>
      </c>
      <c r="D7" s="55"/>
      <c r="E7" s="48"/>
      <c r="F7" s="49">
        <f>7+2+2</f>
        <v>11</v>
      </c>
      <c r="G7" s="49">
        <v>2</v>
      </c>
      <c r="H7" s="56"/>
      <c r="I7" s="87">
        <f>4+2</f>
        <v>6</v>
      </c>
      <c r="J7" s="81">
        <f>8+2</f>
        <v>10</v>
      </c>
      <c r="K7" s="51">
        <v>6</v>
      </c>
      <c r="L7" s="49">
        <f>6+2</f>
        <v>8</v>
      </c>
      <c r="M7" s="56"/>
      <c r="N7" s="48"/>
      <c r="O7" s="49"/>
      <c r="P7" s="51">
        <v>2</v>
      </c>
      <c r="Q7" s="52">
        <v>4</v>
      </c>
      <c r="R7" s="53">
        <v>6</v>
      </c>
      <c r="S7" s="49">
        <f>4+2</f>
        <v>6</v>
      </c>
      <c r="T7" s="54"/>
      <c r="U7" s="74">
        <f>D7+E7+F7+H7+I7+J7+K7+L7+M7+N7+O7+P7+Q7+R7+S7+T7</f>
        <v>59</v>
      </c>
      <c r="V7" s="20">
        <f t="shared" si="0"/>
        <v>4</v>
      </c>
    </row>
    <row r="8" spans="1:22" ht="15.75" customHeight="1" x14ac:dyDescent="0.2">
      <c r="A8" s="44" t="s">
        <v>39</v>
      </c>
      <c r="B8" s="46"/>
      <c r="C8" s="71" t="s">
        <v>12</v>
      </c>
      <c r="D8" s="57"/>
      <c r="E8" s="58"/>
      <c r="F8" s="59"/>
      <c r="G8" s="59"/>
      <c r="H8" s="60"/>
      <c r="I8" s="89">
        <v>2</v>
      </c>
      <c r="J8" s="82">
        <v>3</v>
      </c>
      <c r="K8" s="61">
        <v>4</v>
      </c>
      <c r="L8" s="59">
        <f>4+2+2</f>
        <v>8</v>
      </c>
      <c r="M8" s="60"/>
      <c r="N8" s="58"/>
      <c r="O8" s="59"/>
      <c r="P8" s="61">
        <f>6+2</f>
        <v>8</v>
      </c>
      <c r="Q8" s="62">
        <f>4+2+2+2+2+4</f>
        <v>16</v>
      </c>
      <c r="R8" s="63">
        <v>3</v>
      </c>
      <c r="S8" s="59">
        <f>4+2</f>
        <v>6</v>
      </c>
      <c r="T8" s="64"/>
      <c r="U8" s="74">
        <f>D8+E8+F8+H8+I8+J8+K8+L8+M8+N8+O8+P8+Q8+R8+S8+T8</f>
        <v>50</v>
      </c>
      <c r="V8" s="20">
        <f t="shared" si="0"/>
        <v>5</v>
      </c>
    </row>
    <row r="9" spans="1:22" ht="15.75" customHeight="1" x14ac:dyDescent="0.2">
      <c r="A9" s="44" t="s">
        <v>75</v>
      </c>
      <c r="B9" s="46"/>
      <c r="C9" s="71" t="s">
        <v>12</v>
      </c>
      <c r="D9" s="57"/>
      <c r="E9" s="58"/>
      <c r="F9" s="59"/>
      <c r="G9" s="59"/>
      <c r="H9" s="60"/>
      <c r="I9" s="89">
        <f>4+2+2</f>
        <v>8</v>
      </c>
      <c r="J9" s="82">
        <v>10</v>
      </c>
      <c r="K9" s="61">
        <v>4</v>
      </c>
      <c r="L9" s="59">
        <f>6+2+2+2</f>
        <v>12</v>
      </c>
      <c r="M9" s="60"/>
      <c r="N9" s="58"/>
      <c r="O9" s="59"/>
      <c r="P9" s="61">
        <f>6+2+2</f>
        <v>10</v>
      </c>
      <c r="Q9" s="62"/>
      <c r="R9" s="63"/>
      <c r="S9" s="59">
        <v>4</v>
      </c>
      <c r="T9" s="64"/>
      <c r="U9" s="74">
        <f>D9+E9+F9+H9+I9+J9+K9+L9+M9+N9+O9+P9+Q9+R9+S9+T9</f>
        <v>48</v>
      </c>
      <c r="V9" s="20">
        <f t="shared" si="0"/>
        <v>6</v>
      </c>
    </row>
    <row r="10" spans="1:22" ht="15.75" customHeight="1" x14ac:dyDescent="0.2">
      <c r="A10" s="44" t="s">
        <v>133</v>
      </c>
      <c r="B10" s="46"/>
      <c r="C10" s="71" t="s">
        <v>1</v>
      </c>
      <c r="D10" s="57"/>
      <c r="E10" s="58"/>
      <c r="F10" s="59"/>
      <c r="G10" s="59"/>
      <c r="H10" s="60"/>
      <c r="I10" s="89">
        <f>4+2</f>
        <v>6</v>
      </c>
      <c r="J10" s="82">
        <f>8+2</f>
        <v>10</v>
      </c>
      <c r="K10" s="61">
        <v>6</v>
      </c>
      <c r="L10" s="59"/>
      <c r="M10" s="60"/>
      <c r="N10" s="58"/>
      <c r="O10" s="59"/>
      <c r="P10" s="61">
        <v>2</v>
      </c>
      <c r="Q10" s="62">
        <v>2</v>
      </c>
      <c r="R10" s="63">
        <v>6</v>
      </c>
      <c r="S10" s="59">
        <f>4+2+2+2</f>
        <v>10</v>
      </c>
      <c r="T10" s="64"/>
      <c r="U10" s="74">
        <f>D10+E10+F10+H10+I10+J10+K10+L10+M10+N10+O10+P10+Q10+R10+S10+T10</f>
        <v>42</v>
      </c>
      <c r="V10" s="20">
        <f t="shared" si="0"/>
        <v>7</v>
      </c>
    </row>
    <row r="11" spans="1:22" ht="15.75" customHeight="1" x14ac:dyDescent="0.2">
      <c r="A11" s="44" t="s">
        <v>69</v>
      </c>
      <c r="B11" s="46"/>
      <c r="C11" s="71" t="s">
        <v>0</v>
      </c>
      <c r="D11" s="57"/>
      <c r="E11" s="58"/>
      <c r="F11" s="59"/>
      <c r="G11" s="59"/>
      <c r="H11" s="60"/>
      <c r="I11" s="89"/>
      <c r="J11" s="82"/>
      <c r="K11" s="61">
        <f>8+2+2+2+2+2+4</f>
        <v>22</v>
      </c>
      <c r="L11" s="59"/>
      <c r="M11" s="60"/>
      <c r="N11" s="58"/>
      <c r="O11" s="59"/>
      <c r="P11" s="61">
        <f>6+2+2+2+4</f>
        <v>16</v>
      </c>
      <c r="Q11" s="62"/>
      <c r="R11" s="63">
        <v>4</v>
      </c>
      <c r="S11" s="59"/>
      <c r="T11" s="64"/>
      <c r="U11" s="74">
        <f>D11+E11+F11+H11+I11+J11+K11+L11+M11+N11+O11+P11+Q11+R11+S11+T11</f>
        <v>42</v>
      </c>
      <c r="V11" s="20">
        <f t="shared" si="0"/>
        <v>8</v>
      </c>
    </row>
    <row r="12" spans="1:22" ht="15.75" customHeight="1" x14ac:dyDescent="0.2">
      <c r="A12" s="44" t="s">
        <v>146</v>
      </c>
      <c r="B12" s="46"/>
      <c r="C12" s="71" t="s">
        <v>1</v>
      </c>
      <c r="D12" s="57"/>
      <c r="E12" s="58"/>
      <c r="F12" s="59"/>
      <c r="G12" s="59"/>
      <c r="H12" s="60"/>
      <c r="I12" s="89">
        <v>2</v>
      </c>
      <c r="J12" s="82">
        <v>8</v>
      </c>
      <c r="K12" s="61">
        <v>8</v>
      </c>
      <c r="L12" s="59">
        <f>6+2+2</f>
        <v>10</v>
      </c>
      <c r="M12" s="60"/>
      <c r="N12" s="58"/>
      <c r="O12" s="59"/>
      <c r="P12" s="61">
        <v>2</v>
      </c>
      <c r="Q12" s="62">
        <v>4</v>
      </c>
      <c r="R12" s="63">
        <v>4</v>
      </c>
      <c r="S12" s="59">
        <v>4</v>
      </c>
      <c r="T12" s="64"/>
      <c r="U12" s="74">
        <f>D12+E12+F12+H12+I12+J12+K12+L12+M12+N12+O12+P12+Q12+R12+S12+T12</f>
        <v>42</v>
      </c>
      <c r="V12" s="20">
        <f t="shared" si="0"/>
        <v>9</v>
      </c>
    </row>
    <row r="13" spans="1:22" ht="15.75" customHeight="1" x14ac:dyDescent="0.2">
      <c r="A13" s="44" t="s">
        <v>35</v>
      </c>
      <c r="B13" s="46"/>
      <c r="C13" s="71" t="s">
        <v>12</v>
      </c>
      <c r="D13" s="57"/>
      <c r="E13" s="58"/>
      <c r="F13" s="59"/>
      <c r="G13" s="59"/>
      <c r="H13" s="60"/>
      <c r="I13" s="89">
        <v>4</v>
      </c>
      <c r="J13" s="82">
        <v>10</v>
      </c>
      <c r="K13" s="61">
        <v>4</v>
      </c>
      <c r="L13" s="59"/>
      <c r="M13" s="60"/>
      <c r="N13" s="58"/>
      <c r="O13" s="59"/>
      <c r="P13" s="61">
        <f>6+2+2</f>
        <v>10</v>
      </c>
      <c r="Q13" s="62">
        <v>4</v>
      </c>
      <c r="R13" s="63">
        <v>4</v>
      </c>
      <c r="S13" s="59">
        <v>4</v>
      </c>
      <c r="T13" s="64"/>
      <c r="U13" s="74">
        <f>D13+E13+F13+H13+I13+J13+K13+L13+M13+N13+O13+P13+Q13+R13+S13+T13</f>
        <v>40</v>
      </c>
      <c r="V13" s="20">
        <f t="shared" si="0"/>
        <v>10</v>
      </c>
    </row>
    <row r="14" spans="1:22" ht="15.75" customHeight="1" x14ac:dyDescent="0.2">
      <c r="A14" s="44" t="s">
        <v>52</v>
      </c>
      <c r="B14" s="46"/>
      <c r="C14" s="71" t="s">
        <v>9</v>
      </c>
      <c r="D14" s="57"/>
      <c r="E14" s="58">
        <v>6</v>
      </c>
      <c r="F14" s="59">
        <v>3</v>
      </c>
      <c r="G14" s="59"/>
      <c r="H14" s="60"/>
      <c r="I14" s="89"/>
      <c r="J14" s="82">
        <v>6</v>
      </c>
      <c r="K14" s="61">
        <v>6</v>
      </c>
      <c r="L14" s="59">
        <v>2</v>
      </c>
      <c r="M14" s="60"/>
      <c r="N14" s="58"/>
      <c r="O14" s="59"/>
      <c r="P14" s="61">
        <v>6</v>
      </c>
      <c r="Q14" s="62">
        <f>4+2</f>
        <v>6</v>
      </c>
      <c r="R14" s="63">
        <v>2</v>
      </c>
      <c r="S14" s="59"/>
      <c r="T14" s="64"/>
      <c r="U14" s="74">
        <f>D14+E14+F14+H14+I14+J14+K14+L14+M14+N14+O14+P14+Q14+R14+S14+T14</f>
        <v>37</v>
      </c>
      <c r="V14" s="20">
        <f t="shared" si="0"/>
        <v>11</v>
      </c>
    </row>
    <row r="15" spans="1:22" ht="15.75" customHeight="1" x14ac:dyDescent="0.2">
      <c r="A15" s="44" t="s">
        <v>68</v>
      </c>
      <c r="B15" s="46"/>
      <c r="C15" s="71" t="s">
        <v>9</v>
      </c>
      <c r="D15" s="57"/>
      <c r="E15" s="58">
        <v>6</v>
      </c>
      <c r="F15" s="59">
        <v>2</v>
      </c>
      <c r="G15" s="59"/>
      <c r="H15" s="60"/>
      <c r="I15" s="89">
        <v>2</v>
      </c>
      <c r="J15" s="82">
        <v>2</v>
      </c>
      <c r="K15" s="61">
        <v>6</v>
      </c>
      <c r="L15" s="59">
        <v>4</v>
      </c>
      <c r="M15" s="60"/>
      <c r="N15" s="58"/>
      <c r="O15" s="59"/>
      <c r="P15" s="61">
        <v>6</v>
      </c>
      <c r="Q15" s="62">
        <f>4+2</f>
        <v>6</v>
      </c>
      <c r="R15" s="63">
        <v>3</v>
      </c>
      <c r="S15" s="59"/>
      <c r="T15" s="64"/>
      <c r="U15" s="74">
        <f>D15+E15+F15+H15+I15+J15+K15+L15+M15+N15+O15+P15+Q15+R15+S15+T15</f>
        <v>37</v>
      </c>
      <c r="V15" s="20">
        <f t="shared" si="0"/>
        <v>12</v>
      </c>
    </row>
    <row r="16" spans="1:22" ht="15.75" customHeight="1" x14ac:dyDescent="0.2">
      <c r="A16" s="44" t="s">
        <v>65</v>
      </c>
      <c r="B16" s="46"/>
      <c r="C16" s="71" t="s">
        <v>9</v>
      </c>
      <c r="D16" s="57"/>
      <c r="E16" s="58">
        <v>6</v>
      </c>
      <c r="F16" s="59">
        <v>3</v>
      </c>
      <c r="G16" s="59"/>
      <c r="H16" s="60">
        <f>4+2</f>
        <v>6</v>
      </c>
      <c r="I16" s="89"/>
      <c r="J16" s="82">
        <v>5</v>
      </c>
      <c r="K16" s="61">
        <v>4</v>
      </c>
      <c r="L16" s="59">
        <v>4</v>
      </c>
      <c r="M16" s="60"/>
      <c r="N16" s="58"/>
      <c r="O16" s="59"/>
      <c r="P16" s="61">
        <v>4</v>
      </c>
      <c r="Q16" s="62"/>
      <c r="R16" s="63">
        <v>2</v>
      </c>
      <c r="S16" s="59"/>
      <c r="T16" s="64">
        <v>2</v>
      </c>
      <c r="U16" s="74">
        <f>D16+E16+F16+H16+I16+J16+K16+L16+M16+N16+O16+P16+Q16+R16+S16+T16</f>
        <v>36</v>
      </c>
      <c r="V16" s="20">
        <f t="shared" si="0"/>
        <v>13</v>
      </c>
    </row>
    <row r="17" spans="1:22" ht="15.75" customHeight="1" x14ac:dyDescent="0.2">
      <c r="A17" s="44" t="s">
        <v>79</v>
      </c>
      <c r="B17" s="46"/>
      <c r="C17" s="71" t="s">
        <v>1</v>
      </c>
      <c r="D17" s="57"/>
      <c r="E17" s="58"/>
      <c r="F17" s="59"/>
      <c r="G17" s="59"/>
      <c r="H17" s="60"/>
      <c r="I17" s="89"/>
      <c r="J17" s="82">
        <v>8</v>
      </c>
      <c r="K17" s="61">
        <v>8</v>
      </c>
      <c r="L17" s="59">
        <f>6+2</f>
        <v>8</v>
      </c>
      <c r="M17" s="60"/>
      <c r="N17" s="58"/>
      <c r="O17" s="59"/>
      <c r="P17" s="61">
        <v>2</v>
      </c>
      <c r="Q17" s="62">
        <v>4</v>
      </c>
      <c r="R17" s="63">
        <v>4</v>
      </c>
      <c r="S17" s="59">
        <v>2</v>
      </c>
      <c r="T17" s="64"/>
      <c r="U17" s="74">
        <f>D17+E17+F17+H17+I17+J17+K17+L17+M17+N17+O17+P17+Q17+R17+S17+T17</f>
        <v>36</v>
      </c>
      <c r="V17" s="20">
        <f t="shared" si="0"/>
        <v>14</v>
      </c>
    </row>
    <row r="18" spans="1:22" ht="15.75" customHeight="1" x14ac:dyDescent="0.2">
      <c r="A18" s="44" t="s">
        <v>51</v>
      </c>
      <c r="B18" s="46"/>
      <c r="C18" s="71" t="s">
        <v>9</v>
      </c>
      <c r="D18" s="57"/>
      <c r="E18" s="58"/>
      <c r="F18" s="59"/>
      <c r="G18" s="59"/>
      <c r="H18" s="60"/>
      <c r="I18" s="89">
        <v>4</v>
      </c>
      <c r="J18" s="82">
        <v>8</v>
      </c>
      <c r="K18" s="61"/>
      <c r="L18" s="59">
        <v>4</v>
      </c>
      <c r="M18" s="60"/>
      <c r="N18" s="58"/>
      <c r="O18" s="59"/>
      <c r="P18" s="61">
        <v>4</v>
      </c>
      <c r="Q18" s="62">
        <v>4</v>
      </c>
      <c r="R18" s="63">
        <f>4+2</f>
        <v>6</v>
      </c>
      <c r="S18" s="59">
        <v>4</v>
      </c>
      <c r="T18" s="64"/>
      <c r="U18" s="74">
        <f>D18+E18+F18+H18+I18+J18+K18+L18+M18+N18+O18+P18+Q18+R18+S18+T18</f>
        <v>34</v>
      </c>
      <c r="V18" s="20">
        <f t="shared" si="0"/>
        <v>15</v>
      </c>
    </row>
    <row r="19" spans="1:22" ht="15.75" customHeight="1" x14ac:dyDescent="0.2">
      <c r="A19" s="44" t="s">
        <v>90</v>
      </c>
      <c r="B19" s="46"/>
      <c r="C19" s="71" t="s">
        <v>0</v>
      </c>
      <c r="D19" s="57"/>
      <c r="E19" s="58"/>
      <c r="F19" s="59"/>
      <c r="G19" s="59"/>
      <c r="H19" s="60"/>
      <c r="I19" s="89"/>
      <c r="J19" s="82"/>
      <c r="K19" s="61">
        <f>8+2+2+2</f>
        <v>14</v>
      </c>
      <c r="L19" s="59">
        <v>4</v>
      </c>
      <c r="M19" s="60"/>
      <c r="N19" s="58"/>
      <c r="O19" s="59"/>
      <c r="P19" s="61">
        <v>6</v>
      </c>
      <c r="Q19" s="62">
        <v>3</v>
      </c>
      <c r="R19" s="63">
        <v>4</v>
      </c>
      <c r="S19" s="59">
        <v>2</v>
      </c>
      <c r="T19" s="64"/>
      <c r="U19" s="74">
        <f>D19+E19+F19+H19+I19+J19+K19+L19+M19+N19+O19+P19+Q19+R19+S19+T19</f>
        <v>33</v>
      </c>
      <c r="V19" s="20">
        <f t="shared" si="0"/>
        <v>16</v>
      </c>
    </row>
    <row r="20" spans="1:22" ht="15.75" customHeight="1" x14ac:dyDescent="0.2">
      <c r="A20" s="44" t="s">
        <v>254</v>
      </c>
      <c r="B20" s="46"/>
      <c r="C20" s="71" t="s">
        <v>0</v>
      </c>
      <c r="D20" s="57"/>
      <c r="E20" s="58"/>
      <c r="F20" s="59"/>
      <c r="G20" s="59"/>
      <c r="H20" s="60"/>
      <c r="I20" s="89"/>
      <c r="J20" s="82">
        <v>6</v>
      </c>
      <c r="K20" s="61">
        <v>5</v>
      </c>
      <c r="L20" s="59">
        <v>4</v>
      </c>
      <c r="M20" s="60"/>
      <c r="N20" s="58"/>
      <c r="O20" s="59"/>
      <c r="P20" s="61">
        <v>6</v>
      </c>
      <c r="Q20" s="62">
        <v>4</v>
      </c>
      <c r="R20" s="63">
        <v>2</v>
      </c>
      <c r="S20" s="59">
        <v>4</v>
      </c>
      <c r="T20" s="64"/>
      <c r="U20" s="74">
        <f>D20+E20+F20+H20+I20+J20+K20+L20+M20+N20+O20+P20+Q20+R20+S20+T20</f>
        <v>31</v>
      </c>
      <c r="V20" s="20">
        <f t="shared" si="0"/>
        <v>17</v>
      </c>
    </row>
    <row r="21" spans="1:22" ht="15.75" customHeight="1" x14ac:dyDescent="0.2">
      <c r="A21" s="44" t="s">
        <v>4</v>
      </c>
      <c r="B21" s="46"/>
      <c r="C21" s="71" t="s">
        <v>0</v>
      </c>
      <c r="D21" s="57"/>
      <c r="E21" s="58"/>
      <c r="F21" s="59"/>
      <c r="G21" s="59"/>
      <c r="H21" s="60"/>
      <c r="I21" s="89"/>
      <c r="J21" s="82"/>
      <c r="K21" s="61">
        <f>8+2+2+2+2+2+4</f>
        <v>22</v>
      </c>
      <c r="L21" s="59"/>
      <c r="M21" s="60"/>
      <c r="N21" s="58"/>
      <c r="O21" s="59"/>
      <c r="P21" s="61">
        <v>6</v>
      </c>
      <c r="Q21" s="62"/>
      <c r="R21" s="63"/>
      <c r="S21" s="59">
        <v>2</v>
      </c>
      <c r="T21" s="64"/>
      <c r="U21" s="74">
        <f>D21+E21+F21+H21+I21+J21+K21+L21+M21+N21+O21+P21+Q21+R21+S21+T21</f>
        <v>30</v>
      </c>
      <c r="V21" s="20">
        <f t="shared" si="0"/>
        <v>18</v>
      </c>
    </row>
    <row r="22" spans="1:22" ht="15.75" customHeight="1" x14ac:dyDescent="0.2">
      <c r="A22" s="44" t="s">
        <v>11</v>
      </c>
      <c r="B22" s="46"/>
      <c r="C22" s="71" t="s">
        <v>12</v>
      </c>
      <c r="D22" s="57"/>
      <c r="E22" s="58"/>
      <c r="F22" s="59"/>
      <c r="G22" s="59"/>
      <c r="H22" s="60"/>
      <c r="I22" s="89"/>
      <c r="J22" s="82">
        <v>4</v>
      </c>
      <c r="K22" s="61"/>
      <c r="L22" s="59">
        <v>2</v>
      </c>
      <c r="M22" s="60"/>
      <c r="N22" s="58"/>
      <c r="O22" s="59"/>
      <c r="P22" s="61">
        <f>6+2+2</f>
        <v>10</v>
      </c>
      <c r="Q22" s="62">
        <v>4</v>
      </c>
      <c r="R22" s="63"/>
      <c r="S22" s="59"/>
      <c r="T22" s="64">
        <f>4+6</f>
        <v>10</v>
      </c>
      <c r="U22" s="74">
        <f>D22+E22+F22+H22+I22+J22+K22+L22+M22+N22+O22+P22+Q22+R22+S22+T22</f>
        <v>30</v>
      </c>
      <c r="V22" s="20">
        <f t="shared" si="0"/>
        <v>19</v>
      </c>
    </row>
    <row r="23" spans="1:22" ht="15.75" customHeight="1" x14ac:dyDescent="0.2">
      <c r="A23" s="44" t="s">
        <v>85</v>
      </c>
      <c r="B23" s="46"/>
      <c r="C23" s="71" t="s">
        <v>10</v>
      </c>
      <c r="D23" s="57"/>
      <c r="E23" s="58"/>
      <c r="F23" s="59"/>
      <c r="G23" s="59"/>
      <c r="H23" s="60"/>
      <c r="I23" s="89"/>
      <c r="J23" s="82"/>
      <c r="K23" s="61"/>
      <c r="L23" s="59"/>
      <c r="M23" s="60"/>
      <c r="N23" s="58"/>
      <c r="O23" s="59"/>
      <c r="P23" s="61">
        <v>6</v>
      </c>
      <c r="Q23" s="62">
        <f>6+2+2+2+2</f>
        <v>14</v>
      </c>
      <c r="R23" s="63">
        <f>4+2</f>
        <v>6</v>
      </c>
      <c r="S23" s="59"/>
      <c r="T23" s="64">
        <f>2+2</f>
        <v>4</v>
      </c>
      <c r="U23" s="74">
        <f>D23+E23+F23+H23+I23+J23+K23+L23+M23+N23+O23+P23+Q23+R23+S23+T23</f>
        <v>30</v>
      </c>
      <c r="V23" s="20">
        <f t="shared" si="0"/>
        <v>20</v>
      </c>
    </row>
    <row r="24" spans="1:22" ht="15.75" customHeight="1" x14ac:dyDescent="0.2">
      <c r="A24" s="44" t="s">
        <v>92</v>
      </c>
      <c r="B24" s="46"/>
      <c r="C24" s="71" t="s">
        <v>41</v>
      </c>
      <c r="D24" s="57"/>
      <c r="E24" s="58"/>
      <c r="F24" s="59"/>
      <c r="G24" s="59"/>
      <c r="H24" s="60"/>
      <c r="I24" s="89">
        <v>2</v>
      </c>
      <c r="J24" s="82">
        <v>3</v>
      </c>
      <c r="K24" s="61">
        <v>6</v>
      </c>
      <c r="L24" s="59">
        <v>2</v>
      </c>
      <c r="M24" s="60"/>
      <c r="N24" s="58"/>
      <c r="O24" s="59"/>
      <c r="P24" s="61">
        <v>4</v>
      </c>
      <c r="Q24" s="62">
        <v>4</v>
      </c>
      <c r="R24" s="63">
        <v>3</v>
      </c>
      <c r="S24" s="59"/>
      <c r="T24" s="64">
        <f>4+2</f>
        <v>6</v>
      </c>
      <c r="U24" s="74">
        <f>D24+E24+F24+H24+I24+J24+K24+L24+M24+N24+O24+P24+Q24+R24+S24+T24</f>
        <v>30</v>
      </c>
      <c r="V24" s="20">
        <f t="shared" si="0"/>
        <v>21</v>
      </c>
    </row>
    <row r="25" spans="1:22" ht="15.75" customHeight="1" x14ac:dyDescent="0.2">
      <c r="A25" s="44" t="s">
        <v>155</v>
      </c>
      <c r="B25" s="46"/>
      <c r="C25" s="71" t="s">
        <v>12</v>
      </c>
      <c r="D25" s="57"/>
      <c r="E25" s="58"/>
      <c r="F25" s="59"/>
      <c r="G25" s="59"/>
      <c r="H25" s="60"/>
      <c r="I25" s="89">
        <v>4</v>
      </c>
      <c r="J25" s="82">
        <v>3</v>
      </c>
      <c r="K25" s="61">
        <v>4</v>
      </c>
      <c r="L25" s="59">
        <v>3</v>
      </c>
      <c r="M25" s="60"/>
      <c r="N25" s="58"/>
      <c r="O25" s="59"/>
      <c r="P25" s="61">
        <v>4</v>
      </c>
      <c r="Q25" s="62">
        <v>6</v>
      </c>
      <c r="R25" s="63">
        <v>2</v>
      </c>
      <c r="S25" s="59">
        <v>4</v>
      </c>
      <c r="T25" s="64"/>
      <c r="U25" s="74">
        <f>D25+E25+F25+H25+I25+J25+K25+L25+M25+N25+O25+P25+Q25+R25+S25+T25</f>
        <v>30</v>
      </c>
      <c r="V25" s="20">
        <f t="shared" si="0"/>
        <v>22</v>
      </c>
    </row>
    <row r="26" spans="1:22" ht="15.75" customHeight="1" x14ac:dyDescent="0.2">
      <c r="A26" s="44" t="s">
        <v>192</v>
      </c>
      <c r="B26" s="46"/>
      <c r="C26" s="71" t="s">
        <v>12</v>
      </c>
      <c r="D26" s="57"/>
      <c r="E26" s="58"/>
      <c r="F26" s="59"/>
      <c r="G26" s="59"/>
      <c r="H26" s="60"/>
      <c r="I26" s="89">
        <f>2+2+2</f>
        <v>6</v>
      </c>
      <c r="J26" s="82">
        <v>4</v>
      </c>
      <c r="K26" s="61">
        <v>4</v>
      </c>
      <c r="L26" s="59">
        <v>2</v>
      </c>
      <c r="M26" s="60"/>
      <c r="N26" s="58"/>
      <c r="O26" s="59"/>
      <c r="P26" s="61">
        <v>4</v>
      </c>
      <c r="Q26" s="62">
        <v>6</v>
      </c>
      <c r="R26" s="63">
        <v>2</v>
      </c>
      <c r="S26" s="59">
        <v>2</v>
      </c>
      <c r="T26" s="64"/>
      <c r="U26" s="74">
        <f>D26+E26+F26+H26+I26+J26+K26+L26+M26+N26+O26+P26+Q26+R26+S26+T26</f>
        <v>30</v>
      </c>
      <c r="V26" s="20">
        <f t="shared" si="0"/>
        <v>23</v>
      </c>
    </row>
    <row r="27" spans="1:22" ht="15.75" customHeight="1" x14ac:dyDescent="0.2">
      <c r="A27" s="44" t="s">
        <v>64</v>
      </c>
      <c r="B27" s="46"/>
      <c r="C27" s="71" t="s">
        <v>41</v>
      </c>
      <c r="D27" s="57"/>
      <c r="E27" s="58"/>
      <c r="F27" s="59"/>
      <c r="G27" s="59"/>
      <c r="H27" s="60"/>
      <c r="I27" s="89">
        <v>4</v>
      </c>
      <c r="J27" s="82">
        <v>1</v>
      </c>
      <c r="K27" s="61">
        <v>6</v>
      </c>
      <c r="L27" s="59">
        <f>6+2</f>
        <v>8</v>
      </c>
      <c r="M27" s="60"/>
      <c r="N27" s="58"/>
      <c r="O27" s="59"/>
      <c r="P27" s="61">
        <v>4</v>
      </c>
      <c r="Q27" s="62">
        <v>4</v>
      </c>
      <c r="R27" s="63"/>
      <c r="S27" s="59"/>
      <c r="T27" s="64">
        <v>2</v>
      </c>
      <c r="U27" s="74">
        <f>D27+E27+F27+H27+I27+J27+K27+L27+M27+N27+O27+P27+Q27+R27+S27+T27</f>
        <v>29</v>
      </c>
      <c r="V27" s="20">
        <f t="shared" si="0"/>
        <v>24</v>
      </c>
    </row>
    <row r="28" spans="1:22" ht="15.75" customHeight="1" x14ac:dyDescent="0.2">
      <c r="A28" s="44" t="s">
        <v>50</v>
      </c>
      <c r="B28" s="46"/>
      <c r="C28" s="71" t="s">
        <v>0</v>
      </c>
      <c r="D28" s="57"/>
      <c r="E28" s="58"/>
      <c r="F28" s="59"/>
      <c r="G28" s="59"/>
      <c r="H28" s="60"/>
      <c r="I28" s="89"/>
      <c r="J28" s="82"/>
      <c r="K28" s="61">
        <f>8+2+2+2</f>
        <v>14</v>
      </c>
      <c r="L28" s="59"/>
      <c r="M28" s="60"/>
      <c r="N28" s="58"/>
      <c r="O28" s="59"/>
      <c r="P28" s="61">
        <v>2</v>
      </c>
      <c r="Q28" s="62">
        <v>2</v>
      </c>
      <c r="R28" s="63">
        <f>6+2</f>
        <v>8</v>
      </c>
      <c r="S28" s="59">
        <v>2</v>
      </c>
      <c r="T28" s="64"/>
      <c r="U28" s="74">
        <f>D28+E28+F28+H28+I28+J28+K28+L28+M28+N28+O28+P28+Q28+R28+S28+T28</f>
        <v>28</v>
      </c>
      <c r="V28" s="20">
        <f t="shared" si="0"/>
        <v>25</v>
      </c>
    </row>
    <row r="29" spans="1:22" ht="15.75" customHeight="1" x14ac:dyDescent="0.2">
      <c r="A29" s="44" t="s">
        <v>239</v>
      </c>
      <c r="B29" s="46"/>
      <c r="C29" s="71" t="s">
        <v>9</v>
      </c>
      <c r="D29" s="57"/>
      <c r="E29" s="58">
        <v>6</v>
      </c>
      <c r="F29" s="59">
        <v>2</v>
      </c>
      <c r="G29" s="59"/>
      <c r="H29" s="60"/>
      <c r="I29" s="89">
        <v>4</v>
      </c>
      <c r="J29" s="82">
        <v>2</v>
      </c>
      <c r="K29" s="61">
        <v>4</v>
      </c>
      <c r="L29" s="59"/>
      <c r="M29" s="60"/>
      <c r="N29" s="58"/>
      <c r="O29" s="59"/>
      <c r="P29" s="61">
        <v>4</v>
      </c>
      <c r="Q29" s="62">
        <v>4</v>
      </c>
      <c r="R29" s="63">
        <v>2</v>
      </c>
      <c r="S29" s="59"/>
      <c r="T29" s="64"/>
      <c r="U29" s="74">
        <f>D29+E29+F29+H29+I29+J29+K29+L29+M29+N29+O29+P29+Q29+R29+S29+T29</f>
        <v>28</v>
      </c>
      <c r="V29" s="20">
        <f t="shared" si="0"/>
        <v>26</v>
      </c>
    </row>
    <row r="30" spans="1:22" ht="15.75" customHeight="1" x14ac:dyDescent="0.2">
      <c r="A30" s="44" t="s">
        <v>26</v>
      </c>
      <c r="B30" s="46"/>
      <c r="C30" s="71" t="s">
        <v>20</v>
      </c>
      <c r="D30" s="57"/>
      <c r="E30" s="58"/>
      <c r="F30" s="59"/>
      <c r="G30" s="59"/>
      <c r="H30" s="60"/>
      <c r="I30" s="89"/>
      <c r="J30" s="82"/>
      <c r="K30" s="61">
        <v>4</v>
      </c>
      <c r="L30" s="59"/>
      <c r="M30" s="60"/>
      <c r="N30" s="58"/>
      <c r="O30" s="59"/>
      <c r="P30" s="61">
        <v>1</v>
      </c>
      <c r="Q30" s="62"/>
      <c r="R30" s="63">
        <v>6</v>
      </c>
      <c r="S30" s="59"/>
      <c r="T30" s="64">
        <f>4+12</f>
        <v>16</v>
      </c>
      <c r="U30" s="74">
        <f>D30+E30+F30+H30+I30+J30+K30+L30+M30+N30+O30+P30+Q30+R30+S30+T30</f>
        <v>27</v>
      </c>
      <c r="V30" s="20">
        <f t="shared" si="0"/>
        <v>27</v>
      </c>
    </row>
    <row r="31" spans="1:22" ht="15.75" customHeight="1" x14ac:dyDescent="0.2">
      <c r="A31" s="44" t="s">
        <v>8</v>
      </c>
      <c r="B31" s="46"/>
      <c r="C31" s="71" t="s">
        <v>9</v>
      </c>
      <c r="D31" s="57"/>
      <c r="E31" s="58"/>
      <c r="F31" s="59"/>
      <c r="G31" s="59"/>
      <c r="H31" s="60"/>
      <c r="I31" s="89"/>
      <c r="J31" s="82">
        <v>2</v>
      </c>
      <c r="K31" s="61"/>
      <c r="L31" s="59">
        <v>2</v>
      </c>
      <c r="M31" s="60"/>
      <c r="N31" s="58"/>
      <c r="O31" s="59"/>
      <c r="P31" s="61">
        <v>4</v>
      </c>
      <c r="Q31" s="62">
        <f>4+2+2</f>
        <v>8</v>
      </c>
      <c r="R31" s="63">
        <f>4+2</f>
        <v>6</v>
      </c>
      <c r="S31" s="59">
        <v>2</v>
      </c>
      <c r="T31" s="64"/>
      <c r="U31" s="74">
        <f>D31+E31+F31+H31+I31+J31+K31+L31+M31+N31+O31+P31+Q31+R31+S31+T31</f>
        <v>24</v>
      </c>
      <c r="V31" s="20">
        <f t="shared" si="0"/>
        <v>28</v>
      </c>
    </row>
    <row r="32" spans="1:22" ht="15.75" customHeight="1" x14ac:dyDescent="0.2">
      <c r="A32" s="44" t="s">
        <v>30</v>
      </c>
      <c r="B32" s="46"/>
      <c r="C32" s="71" t="s">
        <v>9</v>
      </c>
      <c r="D32" s="57"/>
      <c r="E32" s="58"/>
      <c r="F32" s="59"/>
      <c r="G32" s="59"/>
      <c r="H32" s="60"/>
      <c r="I32" s="89"/>
      <c r="J32" s="82">
        <v>6</v>
      </c>
      <c r="K32" s="61">
        <v>6</v>
      </c>
      <c r="L32" s="59"/>
      <c r="M32" s="60"/>
      <c r="N32" s="58"/>
      <c r="O32" s="59"/>
      <c r="P32" s="61">
        <v>4</v>
      </c>
      <c r="Q32" s="62">
        <v>4</v>
      </c>
      <c r="R32" s="63">
        <v>2</v>
      </c>
      <c r="S32" s="59">
        <v>2</v>
      </c>
      <c r="T32" s="64"/>
      <c r="U32" s="74">
        <f>D32+E32+F32+H32+I32+J32+K32+L32+M32+N32+O32+P32+Q32+R32+S32+T32</f>
        <v>24</v>
      </c>
      <c r="V32" s="20">
        <f t="shared" si="0"/>
        <v>29</v>
      </c>
    </row>
    <row r="33" spans="1:22" ht="15.75" customHeight="1" x14ac:dyDescent="0.2">
      <c r="A33" s="44" t="s">
        <v>162</v>
      </c>
      <c r="B33" s="46"/>
      <c r="C33" s="71" t="s">
        <v>20</v>
      </c>
      <c r="D33" s="57"/>
      <c r="E33" s="58"/>
      <c r="F33" s="59"/>
      <c r="G33" s="59"/>
      <c r="H33" s="60"/>
      <c r="I33" s="89"/>
      <c r="J33" s="82"/>
      <c r="K33" s="61">
        <v>2</v>
      </c>
      <c r="L33" s="59"/>
      <c r="M33" s="60"/>
      <c r="N33" s="58"/>
      <c r="O33" s="59"/>
      <c r="P33" s="61">
        <v>4</v>
      </c>
      <c r="Q33" s="62">
        <v>2</v>
      </c>
      <c r="R33" s="63">
        <f>6+2</f>
        <v>8</v>
      </c>
      <c r="S33" s="59">
        <f>4+2+2</f>
        <v>8</v>
      </c>
      <c r="T33" s="64"/>
      <c r="U33" s="74">
        <f>D33+E33+F33+H33+I33+J33+K33+L33+M33+N33+O33+P33+Q33+R33+S33+T33</f>
        <v>24</v>
      </c>
      <c r="V33" s="20">
        <f t="shared" si="0"/>
        <v>30</v>
      </c>
    </row>
    <row r="34" spans="1:22" ht="15.75" customHeight="1" x14ac:dyDescent="0.2">
      <c r="A34" s="44" t="s">
        <v>74</v>
      </c>
      <c r="B34" s="46"/>
      <c r="C34" s="71" t="s">
        <v>12</v>
      </c>
      <c r="D34" s="57"/>
      <c r="E34" s="58"/>
      <c r="F34" s="59"/>
      <c r="G34" s="59"/>
      <c r="H34" s="60"/>
      <c r="I34" s="89"/>
      <c r="J34" s="82">
        <v>3</v>
      </c>
      <c r="K34" s="61">
        <v>4</v>
      </c>
      <c r="L34" s="59"/>
      <c r="M34" s="60"/>
      <c r="N34" s="58"/>
      <c r="O34" s="59"/>
      <c r="P34" s="61">
        <f>6+2</f>
        <v>8</v>
      </c>
      <c r="Q34" s="62">
        <f>4+2</f>
        <v>6</v>
      </c>
      <c r="R34" s="63">
        <v>3</v>
      </c>
      <c r="S34" s="59"/>
      <c r="T34" s="64"/>
      <c r="U34" s="74">
        <f>D34+E34+F34+H34+I34+J34+K34+L34+M34+N34+O34+P34+Q34+R34+S34+T34</f>
        <v>24</v>
      </c>
      <c r="V34" s="20">
        <f t="shared" si="0"/>
        <v>31</v>
      </c>
    </row>
    <row r="35" spans="1:22" ht="15.75" customHeight="1" x14ac:dyDescent="0.2">
      <c r="A35" s="44" t="s">
        <v>80</v>
      </c>
      <c r="B35" s="46"/>
      <c r="C35" s="71" t="s">
        <v>1</v>
      </c>
      <c r="D35" s="57"/>
      <c r="E35" s="58"/>
      <c r="F35" s="59"/>
      <c r="G35" s="59"/>
      <c r="H35" s="60"/>
      <c r="I35" s="89">
        <v>2</v>
      </c>
      <c r="J35" s="82"/>
      <c r="K35" s="61">
        <v>2</v>
      </c>
      <c r="L35" s="59">
        <v>2</v>
      </c>
      <c r="M35" s="60"/>
      <c r="N35" s="58"/>
      <c r="O35" s="59"/>
      <c r="P35" s="61"/>
      <c r="Q35" s="62">
        <v>4</v>
      </c>
      <c r="R35" s="63">
        <f>6+2</f>
        <v>8</v>
      </c>
      <c r="S35" s="59">
        <f>4+2</f>
        <v>6</v>
      </c>
      <c r="T35" s="64"/>
      <c r="U35" s="74">
        <f>D35+E35+F35+H35+I35+J35+K35+L35+M35+N35+O35+P35+Q35+R35+S35+T35</f>
        <v>24</v>
      </c>
      <c r="V35" s="20">
        <f t="shared" si="0"/>
        <v>32</v>
      </c>
    </row>
    <row r="36" spans="1:22" ht="15.75" customHeight="1" x14ac:dyDescent="0.2">
      <c r="A36" s="44" t="s">
        <v>100</v>
      </c>
      <c r="B36" s="46"/>
      <c r="C36" s="71" t="s">
        <v>0</v>
      </c>
      <c r="D36" s="57"/>
      <c r="E36" s="58"/>
      <c r="F36" s="59"/>
      <c r="G36" s="59"/>
      <c r="H36" s="60"/>
      <c r="I36" s="89"/>
      <c r="J36" s="82"/>
      <c r="K36" s="61">
        <f>8+2+2+2</f>
        <v>14</v>
      </c>
      <c r="L36" s="59"/>
      <c r="M36" s="60"/>
      <c r="N36" s="58"/>
      <c r="O36" s="59"/>
      <c r="P36" s="61">
        <v>2</v>
      </c>
      <c r="Q36" s="62"/>
      <c r="R36" s="63">
        <f>6+2</f>
        <v>8</v>
      </c>
      <c r="S36" s="59"/>
      <c r="T36" s="64"/>
      <c r="U36" s="74">
        <f>D36+E36+F36+H36+I36+J36+K36+L36+M36+N36+O36+P36+Q36+R36+S36+T36</f>
        <v>24</v>
      </c>
      <c r="V36" s="20">
        <f t="shared" si="0"/>
        <v>33</v>
      </c>
    </row>
    <row r="37" spans="1:22" ht="15.75" customHeight="1" x14ac:dyDescent="0.2">
      <c r="A37" s="44" t="s">
        <v>67</v>
      </c>
      <c r="B37" s="46"/>
      <c r="C37" s="71" t="s">
        <v>9</v>
      </c>
      <c r="D37" s="57"/>
      <c r="E37" s="58"/>
      <c r="F37" s="59"/>
      <c r="G37" s="59"/>
      <c r="H37" s="60"/>
      <c r="I37" s="89">
        <v>2</v>
      </c>
      <c r="J37" s="82">
        <v>2</v>
      </c>
      <c r="K37" s="61">
        <v>6</v>
      </c>
      <c r="L37" s="59"/>
      <c r="M37" s="60"/>
      <c r="N37" s="58"/>
      <c r="O37" s="59"/>
      <c r="P37" s="61">
        <v>6</v>
      </c>
      <c r="Q37" s="62">
        <v>2</v>
      </c>
      <c r="R37" s="63">
        <v>3</v>
      </c>
      <c r="S37" s="59">
        <v>2</v>
      </c>
      <c r="T37" s="64"/>
      <c r="U37" s="74">
        <f>D37+E37+F37+H37+I37+J37+K37+L37+M37+N37+O37+P37+Q37+R37+S37+T37</f>
        <v>23</v>
      </c>
      <c r="V37" s="20">
        <f t="shared" si="0"/>
        <v>34</v>
      </c>
    </row>
    <row r="38" spans="1:22" ht="15.75" customHeight="1" x14ac:dyDescent="0.2">
      <c r="A38" s="44" t="s">
        <v>32</v>
      </c>
      <c r="B38" s="46"/>
      <c r="C38" s="71" t="s">
        <v>20</v>
      </c>
      <c r="D38" s="57"/>
      <c r="E38" s="58"/>
      <c r="F38" s="59"/>
      <c r="G38" s="59"/>
      <c r="H38" s="60"/>
      <c r="I38" s="89">
        <v>2</v>
      </c>
      <c r="J38" s="82"/>
      <c r="K38" s="61"/>
      <c r="L38" s="59"/>
      <c r="M38" s="60"/>
      <c r="N38" s="58"/>
      <c r="O38" s="59"/>
      <c r="P38" s="61">
        <v>4</v>
      </c>
      <c r="Q38" s="62">
        <v>4</v>
      </c>
      <c r="R38" s="63">
        <f>6+2</f>
        <v>8</v>
      </c>
      <c r="S38" s="59">
        <f>4</f>
        <v>4</v>
      </c>
      <c r="T38" s="64"/>
      <c r="U38" s="74">
        <f>D38+E38+F38+H38+I38+J38+K38+L38+M38+N38+O38+P38+Q38+R38+S38+T38</f>
        <v>22</v>
      </c>
      <c r="V38" s="20">
        <f t="shared" si="0"/>
        <v>35</v>
      </c>
    </row>
    <row r="39" spans="1:22" ht="15.75" customHeight="1" x14ac:dyDescent="0.2">
      <c r="A39" s="44" t="s">
        <v>185</v>
      </c>
      <c r="B39" s="18"/>
      <c r="C39" s="71" t="s">
        <v>9</v>
      </c>
      <c r="D39" s="27"/>
      <c r="E39" s="21"/>
      <c r="F39" s="1"/>
      <c r="G39" s="1"/>
      <c r="H39" s="22"/>
      <c r="I39" s="88"/>
      <c r="J39" s="83">
        <v>8</v>
      </c>
      <c r="K39" s="16"/>
      <c r="L39" s="59">
        <f>4+2+2+2+2+2</f>
        <v>14</v>
      </c>
      <c r="M39" s="22"/>
      <c r="N39" s="21"/>
      <c r="O39" s="1"/>
      <c r="P39" s="16"/>
      <c r="Q39" s="35"/>
      <c r="R39" s="38"/>
      <c r="S39" s="1"/>
      <c r="T39" s="32"/>
      <c r="U39" s="74">
        <f>D39+E39+F39+H39+I39+J39+K39+L39+M39+N39+O39+P39+Q39+R39+S39+T39</f>
        <v>22</v>
      </c>
      <c r="V39" s="20">
        <f t="shared" si="0"/>
        <v>36</v>
      </c>
    </row>
    <row r="40" spans="1:22" ht="15.75" customHeight="1" x14ac:dyDescent="0.2">
      <c r="A40" s="44" t="s">
        <v>213</v>
      </c>
      <c r="B40" s="46"/>
      <c r="C40" s="71" t="s">
        <v>0</v>
      </c>
      <c r="D40" s="57"/>
      <c r="E40" s="58"/>
      <c r="F40" s="59"/>
      <c r="G40" s="59"/>
      <c r="H40" s="60"/>
      <c r="I40" s="89">
        <v>4</v>
      </c>
      <c r="J40" s="82">
        <v>2</v>
      </c>
      <c r="K40" s="61">
        <v>4</v>
      </c>
      <c r="L40" s="59"/>
      <c r="M40" s="60"/>
      <c r="N40" s="58"/>
      <c r="O40" s="59"/>
      <c r="P40" s="61">
        <v>2</v>
      </c>
      <c r="Q40" s="62">
        <v>6</v>
      </c>
      <c r="R40" s="63">
        <v>2</v>
      </c>
      <c r="S40" s="59">
        <v>2</v>
      </c>
      <c r="T40" s="64"/>
      <c r="U40" s="74">
        <f>D40+E40+F40+H40+I40+J40+K40+L40+M40+N40+O40+P40+Q40+R40+S40+T40</f>
        <v>22</v>
      </c>
      <c r="V40" s="20">
        <f t="shared" si="0"/>
        <v>37</v>
      </c>
    </row>
    <row r="41" spans="1:22" ht="15.75" customHeight="1" x14ac:dyDescent="0.2">
      <c r="A41" s="44" t="s">
        <v>131</v>
      </c>
      <c r="B41" s="46"/>
      <c r="C41" s="71" t="s">
        <v>0</v>
      </c>
      <c r="D41" s="57"/>
      <c r="E41" s="58"/>
      <c r="F41" s="59"/>
      <c r="G41" s="59"/>
      <c r="H41" s="60"/>
      <c r="I41" s="89"/>
      <c r="J41" s="82"/>
      <c r="K41" s="61">
        <f>8+2+2</f>
        <v>12</v>
      </c>
      <c r="L41" s="59">
        <v>4</v>
      </c>
      <c r="M41" s="60"/>
      <c r="N41" s="58"/>
      <c r="O41" s="59"/>
      <c r="P41" s="61"/>
      <c r="Q41" s="62"/>
      <c r="R41" s="63">
        <v>6</v>
      </c>
      <c r="S41" s="59"/>
      <c r="T41" s="64"/>
      <c r="U41" s="74">
        <f>D41+E41+F41+H41+I41+J41+K41+L41+M41+N41+O41+P41+Q41+R41+S41+T41</f>
        <v>22</v>
      </c>
      <c r="V41" s="20">
        <f t="shared" si="0"/>
        <v>38</v>
      </c>
    </row>
    <row r="42" spans="1:22" ht="15.75" customHeight="1" x14ac:dyDescent="0.2">
      <c r="A42" s="44" t="s">
        <v>151</v>
      </c>
      <c r="B42" s="46"/>
      <c r="C42" s="71" t="s">
        <v>9</v>
      </c>
      <c r="D42" s="57"/>
      <c r="E42" s="58"/>
      <c r="F42" s="59"/>
      <c r="G42" s="59"/>
      <c r="H42" s="60"/>
      <c r="I42" s="89">
        <v>4</v>
      </c>
      <c r="J42" s="82">
        <v>5</v>
      </c>
      <c r="K42" s="61">
        <v>4</v>
      </c>
      <c r="L42" s="59"/>
      <c r="M42" s="60"/>
      <c r="N42" s="58"/>
      <c r="O42" s="59"/>
      <c r="P42" s="61">
        <v>4</v>
      </c>
      <c r="Q42" s="62">
        <v>3</v>
      </c>
      <c r="R42" s="63"/>
      <c r="S42" s="59">
        <v>2</v>
      </c>
      <c r="T42" s="64"/>
      <c r="U42" s="74">
        <f>D42+E42+F42+H42+I42+J42+K42+L42+M42+N42+O42+P42+Q42+R42+S42+T42</f>
        <v>22</v>
      </c>
      <c r="V42" s="20">
        <f t="shared" si="0"/>
        <v>39</v>
      </c>
    </row>
    <row r="43" spans="1:22" ht="15.75" customHeight="1" x14ac:dyDescent="0.2">
      <c r="A43" s="44" t="s">
        <v>225</v>
      </c>
      <c r="B43" s="46"/>
      <c r="C43" s="71" t="s">
        <v>0</v>
      </c>
      <c r="D43" s="57"/>
      <c r="E43" s="58"/>
      <c r="F43" s="59"/>
      <c r="G43" s="59"/>
      <c r="H43" s="60"/>
      <c r="I43" s="89">
        <v>2</v>
      </c>
      <c r="J43" s="82"/>
      <c r="K43" s="61">
        <f>8+2+2</f>
        <v>12</v>
      </c>
      <c r="L43" s="59"/>
      <c r="M43" s="60"/>
      <c r="N43" s="58"/>
      <c r="O43" s="59"/>
      <c r="P43" s="61">
        <v>2</v>
      </c>
      <c r="Q43" s="62">
        <v>4</v>
      </c>
      <c r="R43" s="63"/>
      <c r="S43" s="59"/>
      <c r="T43" s="64">
        <v>2</v>
      </c>
      <c r="U43" s="74">
        <f>D43+E43+F43+H43+I43+J43+K43+L43+M43+N43+O43+P43+Q43+R43+S43+T43</f>
        <v>22</v>
      </c>
      <c r="V43" s="20">
        <f t="shared" si="0"/>
        <v>40</v>
      </c>
    </row>
    <row r="44" spans="1:22" ht="15.75" customHeight="1" x14ac:dyDescent="0.2">
      <c r="A44" s="44" t="s">
        <v>62</v>
      </c>
      <c r="B44" s="46"/>
      <c r="C44" s="71" t="s">
        <v>10</v>
      </c>
      <c r="D44" s="57"/>
      <c r="E44" s="58"/>
      <c r="F44" s="59"/>
      <c r="G44" s="59"/>
      <c r="H44" s="60"/>
      <c r="I44" s="89"/>
      <c r="J44" s="82"/>
      <c r="K44" s="61"/>
      <c r="L44" s="59"/>
      <c r="M44" s="60"/>
      <c r="N44" s="58"/>
      <c r="O44" s="59"/>
      <c r="P44" s="61">
        <v>6</v>
      </c>
      <c r="Q44" s="62">
        <v>6</v>
      </c>
      <c r="R44" s="63">
        <f>4+2</f>
        <v>6</v>
      </c>
      <c r="S44" s="59">
        <v>2</v>
      </c>
      <c r="T44" s="64"/>
      <c r="U44" s="74">
        <f>D44+E44+F44+H44+I44+J44+K44+L44+M44+N44+O44+P44+Q44+R44+S44+T44</f>
        <v>20</v>
      </c>
      <c r="V44" s="20">
        <f t="shared" si="0"/>
        <v>41</v>
      </c>
    </row>
    <row r="45" spans="1:22" ht="15.75" customHeight="1" x14ac:dyDescent="0.2">
      <c r="A45" s="44" t="s">
        <v>93</v>
      </c>
      <c r="B45" s="46"/>
      <c r="C45" s="71" t="s">
        <v>20</v>
      </c>
      <c r="D45" s="57"/>
      <c r="E45" s="58"/>
      <c r="F45" s="59"/>
      <c r="G45" s="59"/>
      <c r="H45" s="60"/>
      <c r="I45" s="89"/>
      <c r="J45" s="82">
        <v>5</v>
      </c>
      <c r="K45" s="61">
        <v>4</v>
      </c>
      <c r="L45" s="59">
        <v>2</v>
      </c>
      <c r="M45" s="60"/>
      <c r="N45" s="58"/>
      <c r="O45" s="59"/>
      <c r="P45" s="61">
        <v>2</v>
      </c>
      <c r="Q45" s="62">
        <v>1</v>
      </c>
      <c r="R45" s="63"/>
      <c r="S45" s="59"/>
      <c r="T45" s="64">
        <f>4+2</f>
        <v>6</v>
      </c>
      <c r="U45" s="74">
        <f>D45+E45+F45+H45+I45+J45+K45+L45+M45+N45+O45+P45+Q45+R45+S45+T45</f>
        <v>20</v>
      </c>
      <c r="V45" s="20">
        <f t="shared" si="0"/>
        <v>42</v>
      </c>
    </row>
    <row r="46" spans="1:22" ht="15.75" customHeight="1" x14ac:dyDescent="0.2">
      <c r="A46" s="44" t="s">
        <v>144</v>
      </c>
      <c r="B46" s="46"/>
      <c r="C46" s="71" t="s">
        <v>0</v>
      </c>
      <c r="D46" s="57"/>
      <c r="E46" s="58"/>
      <c r="F46" s="59"/>
      <c r="G46" s="59"/>
      <c r="H46" s="60"/>
      <c r="I46" s="89"/>
      <c r="J46" s="82"/>
      <c r="K46" s="61">
        <f>8+2+2</f>
        <v>12</v>
      </c>
      <c r="L46" s="59"/>
      <c r="M46" s="60"/>
      <c r="N46" s="58"/>
      <c r="O46" s="59"/>
      <c r="P46" s="61">
        <v>2</v>
      </c>
      <c r="Q46" s="62"/>
      <c r="R46" s="63">
        <v>6</v>
      </c>
      <c r="S46" s="59"/>
      <c r="T46" s="64"/>
      <c r="U46" s="74">
        <f>D46+E46+F46+H46+I46+J46+K46+L46+M46+N46+O46+P46+Q46+R46+S46+T46</f>
        <v>20</v>
      </c>
      <c r="V46" s="20">
        <f t="shared" si="0"/>
        <v>43</v>
      </c>
    </row>
    <row r="47" spans="1:22" ht="15.75" customHeight="1" x14ac:dyDescent="0.2">
      <c r="A47" s="44" t="s">
        <v>31</v>
      </c>
      <c r="B47" s="46"/>
      <c r="C47" s="71" t="s">
        <v>1</v>
      </c>
      <c r="D47" s="57"/>
      <c r="E47" s="58"/>
      <c r="F47" s="59"/>
      <c r="G47" s="59"/>
      <c r="H47" s="60"/>
      <c r="I47" s="89"/>
      <c r="J47" s="82"/>
      <c r="K47" s="61">
        <v>2</v>
      </c>
      <c r="L47" s="59">
        <v>4</v>
      </c>
      <c r="M47" s="60"/>
      <c r="N47" s="58"/>
      <c r="O47" s="59"/>
      <c r="P47" s="61"/>
      <c r="Q47" s="62">
        <v>2</v>
      </c>
      <c r="R47" s="63">
        <f>6+2</f>
        <v>8</v>
      </c>
      <c r="S47" s="59">
        <v>2</v>
      </c>
      <c r="T47" s="64"/>
      <c r="U47" s="74">
        <f>D47+E47+F47+H47+I47+J47+K47+L47+M47+N47+O47+P47+Q47+R47+S47+T47</f>
        <v>18</v>
      </c>
      <c r="V47" s="20">
        <f t="shared" si="0"/>
        <v>44</v>
      </c>
    </row>
    <row r="48" spans="1:22" ht="15.75" customHeight="1" x14ac:dyDescent="0.2">
      <c r="A48" s="44" t="s">
        <v>43</v>
      </c>
      <c r="B48" s="46"/>
      <c r="C48" s="71" t="s">
        <v>7</v>
      </c>
      <c r="D48" s="57"/>
      <c r="E48" s="58"/>
      <c r="F48" s="59"/>
      <c r="G48" s="59"/>
      <c r="H48" s="60"/>
      <c r="I48" s="89"/>
      <c r="J48" s="82">
        <v>3</v>
      </c>
      <c r="K48" s="61">
        <v>2</v>
      </c>
      <c r="L48" s="59">
        <v>4</v>
      </c>
      <c r="M48" s="60"/>
      <c r="N48" s="58"/>
      <c r="O48" s="59"/>
      <c r="P48" s="61"/>
      <c r="Q48" s="62">
        <v>4</v>
      </c>
      <c r="R48" s="63">
        <v>2</v>
      </c>
      <c r="S48" s="59"/>
      <c r="T48" s="64"/>
      <c r="U48" s="74">
        <f>D48+E48+F48+H48+I48+J48+K48+L48+M48+N48+O48+P48+Q48+R48+S48+T48</f>
        <v>15</v>
      </c>
      <c r="V48" s="20">
        <f t="shared" si="0"/>
        <v>45</v>
      </c>
    </row>
    <row r="49" spans="1:22" ht="15.75" customHeight="1" x14ac:dyDescent="0.2">
      <c r="A49" s="44" t="s">
        <v>76</v>
      </c>
      <c r="B49" s="46"/>
      <c r="C49" s="71" t="s">
        <v>20</v>
      </c>
      <c r="D49" s="57"/>
      <c r="E49" s="58"/>
      <c r="F49" s="59"/>
      <c r="G49" s="59"/>
      <c r="H49" s="60"/>
      <c r="I49" s="89">
        <v>2</v>
      </c>
      <c r="J49" s="82">
        <v>2</v>
      </c>
      <c r="K49" s="61">
        <v>4</v>
      </c>
      <c r="L49" s="59">
        <v>2</v>
      </c>
      <c r="M49" s="60"/>
      <c r="N49" s="58"/>
      <c r="O49" s="59"/>
      <c r="P49" s="61">
        <v>1</v>
      </c>
      <c r="Q49" s="62">
        <v>2</v>
      </c>
      <c r="R49" s="63"/>
      <c r="S49" s="59">
        <v>2</v>
      </c>
      <c r="T49" s="64"/>
      <c r="U49" s="74">
        <f>D49+E49+F49+H49+I49+J49+K49+L49+M49+N49+O49+P49+Q49+R49+S49+T49</f>
        <v>15</v>
      </c>
      <c r="V49" s="20">
        <f t="shared" si="0"/>
        <v>46</v>
      </c>
    </row>
    <row r="50" spans="1:22" ht="15.75" customHeight="1" x14ac:dyDescent="0.2">
      <c r="A50" s="44" t="s">
        <v>215</v>
      </c>
      <c r="B50" s="46"/>
      <c r="C50" s="71" t="s">
        <v>0</v>
      </c>
      <c r="D50" s="57"/>
      <c r="E50" s="58"/>
      <c r="F50" s="59"/>
      <c r="G50" s="59"/>
      <c r="H50" s="60"/>
      <c r="I50" s="89"/>
      <c r="J50" s="82"/>
      <c r="K50" s="61">
        <f>8+2+2</f>
        <v>12</v>
      </c>
      <c r="L50" s="59">
        <v>2</v>
      </c>
      <c r="M50" s="60"/>
      <c r="N50" s="58"/>
      <c r="O50" s="59"/>
      <c r="P50" s="61"/>
      <c r="Q50" s="62"/>
      <c r="R50" s="63">
        <v>1</v>
      </c>
      <c r="S50" s="59"/>
      <c r="T50" s="64"/>
      <c r="U50" s="74">
        <f>D50+E50+F50+H50+I50+J50+K50+L50+M50+N50+O50+P50+Q50+R50+S50+T50</f>
        <v>15</v>
      </c>
      <c r="V50" s="20">
        <f t="shared" si="0"/>
        <v>47</v>
      </c>
    </row>
    <row r="51" spans="1:22" ht="15.75" customHeight="1" x14ac:dyDescent="0.2">
      <c r="A51" s="44" t="s">
        <v>156</v>
      </c>
      <c r="B51" s="46"/>
      <c r="C51" s="71" t="s">
        <v>1</v>
      </c>
      <c r="D51" s="57"/>
      <c r="E51" s="58"/>
      <c r="F51" s="59"/>
      <c r="G51" s="59"/>
      <c r="H51" s="60"/>
      <c r="I51" s="89"/>
      <c r="J51" s="82"/>
      <c r="K51" s="61">
        <v>6</v>
      </c>
      <c r="L51" s="59"/>
      <c r="M51" s="60"/>
      <c r="N51" s="58"/>
      <c r="O51" s="59"/>
      <c r="P51" s="61">
        <v>2</v>
      </c>
      <c r="Q51" s="62">
        <f>4+2</f>
        <v>6</v>
      </c>
      <c r="R51" s="63"/>
      <c r="S51" s="59"/>
      <c r="T51" s="64"/>
      <c r="U51" s="74">
        <f>D51+E51+F51+H51+I51+J51+K51+L51+M51+N51+O51+P51+Q51+R51+S51+T51</f>
        <v>14</v>
      </c>
      <c r="V51" s="20">
        <f t="shared" si="0"/>
        <v>48</v>
      </c>
    </row>
    <row r="52" spans="1:22" ht="15.75" customHeight="1" x14ac:dyDescent="0.2">
      <c r="A52" s="44" t="s">
        <v>181</v>
      </c>
      <c r="B52" s="46"/>
      <c r="C52" s="71" t="s">
        <v>17</v>
      </c>
      <c r="D52" s="57"/>
      <c r="E52" s="58"/>
      <c r="F52" s="59"/>
      <c r="G52" s="59"/>
      <c r="H52" s="60"/>
      <c r="I52" s="89"/>
      <c r="J52" s="82"/>
      <c r="K52" s="61"/>
      <c r="L52" s="59"/>
      <c r="M52" s="60"/>
      <c r="N52" s="58"/>
      <c r="O52" s="59"/>
      <c r="P52" s="61"/>
      <c r="Q52" s="62">
        <v>2</v>
      </c>
      <c r="R52" s="63">
        <v>4</v>
      </c>
      <c r="S52" s="59"/>
      <c r="T52" s="64">
        <f>4+4</f>
        <v>8</v>
      </c>
      <c r="U52" s="74">
        <f>D52+E52+F52+H52+I52+J52+K52+L52+M52+N52+O52+P52+Q52+R52+S52+T52</f>
        <v>14</v>
      </c>
      <c r="V52" s="20">
        <f t="shared" si="0"/>
        <v>49</v>
      </c>
    </row>
    <row r="53" spans="1:22" ht="15.75" customHeight="1" x14ac:dyDescent="0.2">
      <c r="A53" s="44" t="s">
        <v>40</v>
      </c>
      <c r="B53" s="46"/>
      <c r="C53" s="71" t="s">
        <v>41</v>
      </c>
      <c r="D53" s="57"/>
      <c r="E53" s="58"/>
      <c r="F53" s="59"/>
      <c r="G53" s="59"/>
      <c r="H53" s="60"/>
      <c r="I53" s="89"/>
      <c r="J53" s="82"/>
      <c r="K53" s="61">
        <v>6</v>
      </c>
      <c r="L53" s="59"/>
      <c r="M53" s="60"/>
      <c r="N53" s="58"/>
      <c r="O53" s="59"/>
      <c r="P53" s="61">
        <f>4+2</f>
        <v>6</v>
      </c>
      <c r="Q53" s="62"/>
      <c r="R53" s="63"/>
      <c r="S53" s="59"/>
      <c r="T53" s="64">
        <v>2</v>
      </c>
      <c r="U53" s="74">
        <f>D53+E53+F53+H53+I53+J53+K53+L53+M53+N53+O53+P53+Q53+R53+S53+T53</f>
        <v>14</v>
      </c>
      <c r="V53" s="20">
        <f t="shared" si="0"/>
        <v>50</v>
      </c>
    </row>
    <row r="54" spans="1:22" ht="15.75" customHeight="1" x14ac:dyDescent="0.2">
      <c r="A54" s="44" t="s">
        <v>47</v>
      </c>
      <c r="B54" s="46"/>
      <c r="C54" s="71" t="s">
        <v>12</v>
      </c>
      <c r="D54" s="57"/>
      <c r="E54" s="58"/>
      <c r="F54" s="59"/>
      <c r="G54" s="59"/>
      <c r="H54" s="60"/>
      <c r="I54" s="89"/>
      <c r="J54" s="82"/>
      <c r="K54" s="61"/>
      <c r="L54" s="59"/>
      <c r="M54" s="60"/>
      <c r="N54" s="58"/>
      <c r="O54" s="59"/>
      <c r="P54" s="61">
        <f>6+2</f>
        <v>8</v>
      </c>
      <c r="Q54" s="62"/>
      <c r="R54" s="63"/>
      <c r="S54" s="59">
        <f>2+2+2</f>
        <v>6</v>
      </c>
      <c r="T54" s="64"/>
      <c r="U54" s="74">
        <f>D54+E54+F54+H54+I54+J54+K54+L54+M54+N54+O54+P54+Q54+R54+S54+T54</f>
        <v>14</v>
      </c>
      <c r="V54" s="20">
        <f t="shared" si="0"/>
        <v>51</v>
      </c>
    </row>
    <row r="55" spans="1:22" ht="15.75" customHeight="1" x14ac:dyDescent="0.2">
      <c r="A55" s="44" t="s">
        <v>182</v>
      </c>
      <c r="B55" s="46"/>
      <c r="C55" s="71" t="s">
        <v>12</v>
      </c>
      <c r="D55" s="57"/>
      <c r="E55" s="58"/>
      <c r="F55" s="59"/>
      <c r="G55" s="59"/>
      <c r="H55" s="60"/>
      <c r="I55" s="89"/>
      <c r="J55" s="82"/>
      <c r="K55" s="61">
        <v>4</v>
      </c>
      <c r="L55" s="59"/>
      <c r="M55" s="60"/>
      <c r="N55" s="58"/>
      <c r="O55" s="59"/>
      <c r="P55" s="61">
        <v>2</v>
      </c>
      <c r="Q55" s="62">
        <v>4</v>
      </c>
      <c r="R55" s="63">
        <v>4</v>
      </c>
      <c r="S55" s="59"/>
      <c r="T55" s="64"/>
      <c r="U55" s="74">
        <f>D55+E55+F55+H55+I55+J55+K55+L55+M55+N55+O55+P55+Q55+R55+S55+T55</f>
        <v>14</v>
      </c>
      <c r="V55" s="20">
        <f t="shared" si="0"/>
        <v>52</v>
      </c>
    </row>
    <row r="56" spans="1:22" ht="15.75" customHeight="1" x14ac:dyDescent="0.2">
      <c r="A56" s="44" t="s">
        <v>241</v>
      </c>
      <c r="B56" s="46"/>
      <c r="C56" s="71" t="s">
        <v>20</v>
      </c>
      <c r="D56" s="57"/>
      <c r="E56" s="58"/>
      <c r="F56" s="59"/>
      <c r="G56" s="59"/>
      <c r="H56" s="60"/>
      <c r="I56" s="89"/>
      <c r="J56" s="82"/>
      <c r="K56" s="61">
        <v>4</v>
      </c>
      <c r="L56" s="59">
        <v>2</v>
      </c>
      <c r="M56" s="60"/>
      <c r="N56" s="58"/>
      <c r="O56" s="59"/>
      <c r="P56" s="61"/>
      <c r="Q56" s="62">
        <v>2</v>
      </c>
      <c r="R56" s="63">
        <v>6</v>
      </c>
      <c r="S56" s="59"/>
      <c r="T56" s="64"/>
      <c r="U56" s="74">
        <f>D56+E56+F56+H56+I56+J56+K56+L56+M56+N56+O56+P56+Q56+R56+S56+T56</f>
        <v>14</v>
      </c>
      <c r="V56" s="20">
        <f t="shared" si="0"/>
        <v>53</v>
      </c>
    </row>
    <row r="57" spans="1:22" ht="15.75" customHeight="1" x14ac:dyDescent="0.2">
      <c r="A57" s="44" t="s">
        <v>203</v>
      </c>
      <c r="B57" s="46"/>
      <c r="C57" s="71" t="s">
        <v>20</v>
      </c>
      <c r="D57" s="57"/>
      <c r="E57" s="58"/>
      <c r="F57" s="59"/>
      <c r="G57" s="59"/>
      <c r="H57" s="60"/>
      <c r="I57" s="89">
        <v>4</v>
      </c>
      <c r="J57" s="82">
        <v>2</v>
      </c>
      <c r="K57" s="61">
        <v>4</v>
      </c>
      <c r="L57" s="59"/>
      <c r="M57" s="60"/>
      <c r="N57" s="58"/>
      <c r="O57" s="59"/>
      <c r="P57" s="61">
        <v>1</v>
      </c>
      <c r="Q57" s="62">
        <v>3</v>
      </c>
      <c r="R57" s="63"/>
      <c r="S57" s="59"/>
      <c r="T57" s="64"/>
      <c r="U57" s="74">
        <f>D57+E57+F57+H57+I57+J57+K57+L57+M57+N57+O57+P57+Q57+R57+S57+T57</f>
        <v>14</v>
      </c>
      <c r="V57" s="20">
        <f t="shared" si="0"/>
        <v>54</v>
      </c>
    </row>
    <row r="58" spans="1:22" ht="15.75" customHeight="1" x14ac:dyDescent="0.2">
      <c r="A58" s="44" t="s">
        <v>97</v>
      </c>
      <c r="B58" s="46"/>
      <c r="C58" s="71" t="s">
        <v>1</v>
      </c>
      <c r="D58" s="57"/>
      <c r="E58" s="58"/>
      <c r="F58" s="59"/>
      <c r="G58" s="59"/>
      <c r="H58" s="60"/>
      <c r="I58" s="89"/>
      <c r="J58" s="82">
        <v>4</v>
      </c>
      <c r="K58" s="61">
        <v>8</v>
      </c>
      <c r="L58" s="59"/>
      <c r="M58" s="60"/>
      <c r="N58" s="58"/>
      <c r="O58" s="59"/>
      <c r="P58" s="61"/>
      <c r="Q58" s="62">
        <v>2</v>
      </c>
      <c r="R58" s="63"/>
      <c r="S58" s="59"/>
      <c r="T58" s="64"/>
      <c r="U58" s="74">
        <f>D58+E58+F58+H58+I58+J58+K58+L58+M58+N58+O58+P58+Q58+R58+S58+T58</f>
        <v>14</v>
      </c>
      <c r="V58" s="20">
        <f t="shared" si="0"/>
        <v>55</v>
      </c>
    </row>
    <row r="59" spans="1:22" ht="15.75" customHeight="1" x14ac:dyDescent="0.2">
      <c r="A59" s="44" t="s">
        <v>107</v>
      </c>
      <c r="B59" s="46"/>
      <c r="C59" s="71" t="s">
        <v>0</v>
      </c>
      <c r="D59" s="57"/>
      <c r="E59" s="58"/>
      <c r="F59" s="59"/>
      <c r="G59" s="59"/>
      <c r="H59" s="60"/>
      <c r="I59" s="89"/>
      <c r="J59" s="82"/>
      <c r="K59" s="61"/>
      <c r="L59" s="59"/>
      <c r="M59" s="60"/>
      <c r="N59" s="58"/>
      <c r="O59" s="59"/>
      <c r="P59" s="61">
        <v>6</v>
      </c>
      <c r="Q59" s="62">
        <v>2</v>
      </c>
      <c r="R59" s="63">
        <v>4</v>
      </c>
      <c r="S59" s="59">
        <v>2</v>
      </c>
      <c r="T59" s="64"/>
      <c r="U59" s="74">
        <f>D59+E59+F59+H59+I59+J59+K59+L59+M59+N59+O59+P59+Q59+R59+S59+T59</f>
        <v>14</v>
      </c>
      <c r="V59" s="20">
        <f t="shared" si="0"/>
        <v>56</v>
      </c>
    </row>
    <row r="60" spans="1:22" ht="15.75" customHeight="1" x14ac:dyDescent="0.2">
      <c r="A60" s="44" t="s">
        <v>44</v>
      </c>
      <c r="B60" s="46"/>
      <c r="C60" s="71" t="s">
        <v>0</v>
      </c>
      <c r="D60" s="57"/>
      <c r="E60" s="58"/>
      <c r="F60" s="59"/>
      <c r="G60" s="59"/>
      <c r="H60" s="60"/>
      <c r="I60" s="89"/>
      <c r="J60" s="82">
        <v>3</v>
      </c>
      <c r="K60" s="61">
        <v>2</v>
      </c>
      <c r="L60" s="59">
        <v>2</v>
      </c>
      <c r="M60" s="60"/>
      <c r="N60" s="58"/>
      <c r="O60" s="59"/>
      <c r="P60" s="61"/>
      <c r="Q60" s="62">
        <f>2+2</f>
        <v>4</v>
      </c>
      <c r="R60" s="63">
        <v>2</v>
      </c>
      <c r="S60" s="59"/>
      <c r="T60" s="64"/>
      <c r="U60" s="74">
        <f>D60+E60+F60+H60+I60+J60+K60+L60+M60+N60+O60+P60+Q60+R60+S60+T60</f>
        <v>13</v>
      </c>
      <c r="V60" s="20">
        <f t="shared" si="0"/>
        <v>57</v>
      </c>
    </row>
    <row r="61" spans="1:22" ht="15.75" customHeight="1" x14ac:dyDescent="0.2">
      <c r="A61" s="44" t="s">
        <v>49</v>
      </c>
      <c r="B61" s="46"/>
      <c r="C61" s="71" t="s">
        <v>20</v>
      </c>
      <c r="D61" s="57"/>
      <c r="E61" s="58"/>
      <c r="F61" s="59"/>
      <c r="G61" s="59"/>
      <c r="H61" s="60"/>
      <c r="I61" s="89"/>
      <c r="J61" s="82">
        <v>5</v>
      </c>
      <c r="K61" s="61">
        <v>4</v>
      </c>
      <c r="L61" s="59"/>
      <c r="M61" s="60"/>
      <c r="N61" s="58"/>
      <c r="O61" s="59"/>
      <c r="P61" s="61">
        <v>2</v>
      </c>
      <c r="Q61" s="62"/>
      <c r="R61" s="63"/>
      <c r="S61" s="59">
        <v>2</v>
      </c>
      <c r="T61" s="64"/>
      <c r="U61" s="74">
        <f>D61+E61+F61+H61+I61+J61+K61+L61+M61+N61+O61+P61+Q61+R61+S61+T61</f>
        <v>13</v>
      </c>
      <c r="V61" s="20">
        <f t="shared" si="0"/>
        <v>58</v>
      </c>
    </row>
    <row r="62" spans="1:22" ht="15.75" customHeight="1" x14ac:dyDescent="0.2">
      <c r="A62" s="44" t="s">
        <v>223</v>
      </c>
      <c r="B62" s="46"/>
      <c r="C62" s="71" t="s">
        <v>41</v>
      </c>
      <c r="D62" s="57"/>
      <c r="E62" s="58"/>
      <c r="F62" s="59"/>
      <c r="G62" s="59"/>
      <c r="H62" s="60"/>
      <c r="I62" s="89"/>
      <c r="J62" s="82">
        <v>3</v>
      </c>
      <c r="K62" s="61"/>
      <c r="L62" s="59"/>
      <c r="M62" s="60"/>
      <c r="N62" s="58"/>
      <c r="O62" s="59"/>
      <c r="P62" s="61">
        <v>4</v>
      </c>
      <c r="Q62" s="62">
        <v>4</v>
      </c>
      <c r="R62" s="63"/>
      <c r="S62" s="59"/>
      <c r="T62" s="64">
        <v>2</v>
      </c>
      <c r="U62" s="74">
        <f>D62+E62+F62+H62+I62+J62+K62+L62+M62+N62+O62+P62+Q62+R62+S62+T62</f>
        <v>13</v>
      </c>
      <c r="V62" s="20">
        <f t="shared" si="0"/>
        <v>59</v>
      </c>
    </row>
    <row r="63" spans="1:22" ht="15.75" customHeight="1" x14ac:dyDescent="0.2">
      <c r="A63" s="44" t="s">
        <v>180</v>
      </c>
      <c r="B63" s="46"/>
      <c r="C63" s="71" t="s">
        <v>0</v>
      </c>
      <c r="D63" s="57"/>
      <c r="E63" s="58"/>
      <c r="F63" s="59"/>
      <c r="G63" s="59"/>
      <c r="H63" s="60"/>
      <c r="I63" s="89"/>
      <c r="J63" s="82"/>
      <c r="K63" s="61">
        <v>4</v>
      </c>
      <c r="L63" s="59">
        <v>1</v>
      </c>
      <c r="M63" s="60"/>
      <c r="N63" s="58"/>
      <c r="O63" s="59"/>
      <c r="P63" s="61">
        <v>2</v>
      </c>
      <c r="Q63" s="62">
        <v>2</v>
      </c>
      <c r="R63" s="63">
        <v>2</v>
      </c>
      <c r="S63" s="59">
        <v>2</v>
      </c>
      <c r="T63" s="64"/>
      <c r="U63" s="74">
        <f>D63+E63+F63+H63+I63+J63+K63+L63+M63+N63+O63+P63+Q63+R63+S63+T63</f>
        <v>13</v>
      </c>
      <c r="V63" s="20">
        <f t="shared" si="0"/>
        <v>60</v>
      </c>
    </row>
    <row r="64" spans="1:22" ht="15.75" customHeight="1" x14ac:dyDescent="0.2">
      <c r="A64" s="44" t="s">
        <v>130</v>
      </c>
      <c r="B64" s="46"/>
      <c r="C64" s="71" t="s">
        <v>0</v>
      </c>
      <c r="D64" s="57"/>
      <c r="E64" s="58"/>
      <c r="F64" s="59"/>
      <c r="G64" s="59"/>
      <c r="H64" s="60"/>
      <c r="I64" s="89"/>
      <c r="J64" s="82"/>
      <c r="K64" s="61">
        <v>4</v>
      </c>
      <c r="L64" s="59"/>
      <c r="M64" s="60"/>
      <c r="N64" s="58"/>
      <c r="O64" s="59"/>
      <c r="P64" s="61">
        <v>2</v>
      </c>
      <c r="Q64" s="62"/>
      <c r="R64" s="63">
        <v>2</v>
      </c>
      <c r="S64" s="59"/>
      <c r="T64" s="64">
        <v>4</v>
      </c>
      <c r="U64" s="74">
        <f>D64+E64+F64+H64+I64+J64+K64+L64+M64+N64+O64+P64+Q64+R64+S64+T64</f>
        <v>12</v>
      </c>
      <c r="V64" s="20">
        <f t="shared" si="0"/>
        <v>61</v>
      </c>
    </row>
    <row r="65" spans="1:22" ht="15.75" customHeight="1" x14ac:dyDescent="0.2">
      <c r="A65" s="44" t="s">
        <v>48</v>
      </c>
      <c r="B65" s="46"/>
      <c r="C65" s="71" t="s">
        <v>20</v>
      </c>
      <c r="D65" s="57"/>
      <c r="E65" s="58"/>
      <c r="F65" s="59"/>
      <c r="G65" s="59"/>
      <c r="H65" s="60"/>
      <c r="I65" s="89"/>
      <c r="J65" s="82"/>
      <c r="K65" s="61">
        <v>4</v>
      </c>
      <c r="L65" s="59"/>
      <c r="M65" s="60"/>
      <c r="N65" s="58"/>
      <c r="O65" s="59"/>
      <c r="P65" s="61"/>
      <c r="Q65" s="62">
        <v>2</v>
      </c>
      <c r="R65" s="63">
        <v>4</v>
      </c>
      <c r="S65" s="59"/>
      <c r="T65" s="64">
        <v>2</v>
      </c>
      <c r="U65" s="74">
        <f>D65+E65+F65+H65+I65+J65+K65+L65+M65+N65+O65+P65+Q65+R65+S65+T65</f>
        <v>12</v>
      </c>
      <c r="V65" s="20">
        <f t="shared" si="0"/>
        <v>62</v>
      </c>
    </row>
    <row r="66" spans="1:22" ht="15.75" customHeight="1" x14ac:dyDescent="0.2">
      <c r="A66" s="44" t="s">
        <v>236</v>
      </c>
      <c r="B66" s="46"/>
      <c r="C66" s="71" t="s">
        <v>1</v>
      </c>
      <c r="D66" s="57"/>
      <c r="E66" s="58"/>
      <c r="F66" s="59"/>
      <c r="G66" s="59"/>
      <c r="H66" s="60"/>
      <c r="I66" s="89"/>
      <c r="J66" s="82">
        <v>2</v>
      </c>
      <c r="K66" s="61"/>
      <c r="L66" s="59"/>
      <c r="M66" s="60"/>
      <c r="N66" s="58"/>
      <c r="O66" s="59"/>
      <c r="P66" s="61">
        <v>2</v>
      </c>
      <c r="Q66" s="62">
        <v>4</v>
      </c>
      <c r="R66" s="63">
        <v>2</v>
      </c>
      <c r="S66" s="59">
        <v>2</v>
      </c>
      <c r="T66" s="64"/>
      <c r="U66" s="74">
        <f>D66+E66+F66+H66+I66+J66+K66+L66+M66+N66+O66+P66+Q66+R66+S66+T66</f>
        <v>12</v>
      </c>
      <c r="V66" s="20">
        <f t="shared" si="0"/>
        <v>63</v>
      </c>
    </row>
    <row r="67" spans="1:22" ht="15.75" customHeight="1" x14ac:dyDescent="0.2">
      <c r="A67" s="44" t="s">
        <v>161</v>
      </c>
      <c r="B67" s="46"/>
      <c r="C67" s="71" t="s">
        <v>1</v>
      </c>
      <c r="D67" s="57"/>
      <c r="E67" s="58"/>
      <c r="F67" s="59"/>
      <c r="G67" s="59"/>
      <c r="H67" s="60"/>
      <c r="I67" s="89"/>
      <c r="J67" s="82"/>
      <c r="K67" s="61">
        <v>8</v>
      </c>
      <c r="L67" s="59"/>
      <c r="M67" s="60"/>
      <c r="N67" s="58"/>
      <c r="O67" s="59"/>
      <c r="P67" s="61"/>
      <c r="Q67" s="62"/>
      <c r="R67" s="63">
        <v>4</v>
      </c>
      <c r="S67" s="59"/>
      <c r="T67" s="64"/>
      <c r="U67" s="74">
        <f>D67+E67+F67+H67+I67+J67+K67+L67+M67+N67+O67+P67+Q67+R67+S67+T67</f>
        <v>12</v>
      </c>
      <c r="V67" s="20">
        <f t="shared" si="0"/>
        <v>64</v>
      </c>
    </row>
    <row r="68" spans="1:22" ht="15.75" customHeight="1" x14ac:dyDescent="0.2">
      <c r="A68" s="44" t="s">
        <v>81</v>
      </c>
      <c r="B68" s="46"/>
      <c r="C68" s="71" t="s">
        <v>12</v>
      </c>
      <c r="D68" s="57"/>
      <c r="E68" s="58"/>
      <c r="F68" s="59"/>
      <c r="G68" s="59"/>
      <c r="H68" s="60"/>
      <c r="I68" s="89"/>
      <c r="J68" s="82">
        <v>2</v>
      </c>
      <c r="K68" s="61">
        <v>4</v>
      </c>
      <c r="L68" s="59"/>
      <c r="M68" s="60"/>
      <c r="N68" s="58"/>
      <c r="O68" s="59"/>
      <c r="P68" s="61">
        <v>6</v>
      </c>
      <c r="Q68" s="62"/>
      <c r="R68" s="63"/>
      <c r="S68" s="59"/>
      <c r="T68" s="64"/>
      <c r="U68" s="74">
        <f>D68+E68+F68+H68+I68+J68+K68+L68+M68+N68+O68+P68+Q68+R68+S68+T68</f>
        <v>12</v>
      </c>
      <c r="V68" s="20">
        <f t="shared" si="0"/>
        <v>65</v>
      </c>
    </row>
    <row r="69" spans="1:22" ht="15.75" customHeight="1" x14ac:dyDescent="0.2">
      <c r="A69" s="44" t="s">
        <v>231</v>
      </c>
      <c r="B69" s="46"/>
      <c r="C69" s="71" t="s">
        <v>12</v>
      </c>
      <c r="D69" s="57"/>
      <c r="E69" s="58"/>
      <c r="F69" s="59"/>
      <c r="G69" s="59"/>
      <c r="H69" s="60"/>
      <c r="I69" s="89"/>
      <c r="J69" s="82">
        <v>3</v>
      </c>
      <c r="K69" s="61"/>
      <c r="L69" s="59"/>
      <c r="M69" s="60"/>
      <c r="N69" s="58"/>
      <c r="O69" s="59"/>
      <c r="P69" s="61">
        <v>4</v>
      </c>
      <c r="Q69" s="62"/>
      <c r="R69" s="63"/>
      <c r="S69" s="59"/>
      <c r="T69" s="64">
        <v>4</v>
      </c>
      <c r="U69" s="74">
        <f>D69+E69+F69+H69+I69+J69+K69+L69+M69+N69+O69+P69+Q69+R69+S69+T69</f>
        <v>11</v>
      </c>
      <c r="V69" s="20">
        <f t="shared" ref="V69:V132" si="1">ROW(A66)</f>
        <v>66</v>
      </c>
    </row>
    <row r="70" spans="1:22" ht="15.75" customHeight="1" x14ac:dyDescent="0.2">
      <c r="A70" s="44" t="s">
        <v>106</v>
      </c>
      <c r="B70" s="46"/>
      <c r="C70" s="71" t="s">
        <v>0</v>
      </c>
      <c r="D70" s="57"/>
      <c r="E70" s="58"/>
      <c r="F70" s="59"/>
      <c r="G70" s="59"/>
      <c r="H70" s="60"/>
      <c r="I70" s="89"/>
      <c r="J70" s="82"/>
      <c r="K70" s="61">
        <v>5</v>
      </c>
      <c r="L70" s="59"/>
      <c r="M70" s="60"/>
      <c r="N70" s="58"/>
      <c r="O70" s="59"/>
      <c r="P70" s="61">
        <v>2</v>
      </c>
      <c r="Q70" s="62"/>
      <c r="R70" s="63"/>
      <c r="S70" s="59">
        <f>2+2</f>
        <v>4</v>
      </c>
      <c r="T70" s="64"/>
      <c r="U70" s="74">
        <f>D70+E70+F70+H70+I70+J70+K70+L70+M70+N70+O70+P70+Q70+R70+S70+T70</f>
        <v>11</v>
      </c>
      <c r="V70" s="20">
        <f t="shared" si="1"/>
        <v>67</v>
      </c>
    </row>
    <row r="71" spans="1:22" ht="15.75" customHeight="1" x14ac:dyDescent="0.2">
      <c r="A71" s="44" t="s">
        <v>204</v>
      </c>
      <c r="B71" s="46"/>
      <c r="C71" s="71" t="s">
        <v>20</v>
      </c>
      <c r="D71" s="57"/>
      <c r="E71" s="58"/>
      <c r="F71" s="59"/>
      <c r="G71" s="59"/>
      <c r="H71" s="60"/>
      <c r="I71" s="89"/>
      <c r="J71" s="82"/>
      <c r="K71" s="61">
        <v>4</v>
      </c>
      <c r="L71" s="59"/>
      <c r="M71" s="60"/>
      <c r="N71" s="58"/>
      <c r="O71" s="59"/>
      <c r="P71" s="61">
        <v>4</v>
      </c>
      <c r="Q71" s="62">
        <v>2</v>
      </c>
      <c r="R71" s="63"/>
      <c r="S71" s="59"/>
      <c r="T71" s="64"/>
      <c r="U71" s="74">
        <f>D71+E71+F71+H71+I71+J71+K71+L71+M71+N71+O71+P71+Q71+R71+S71+T71</f>
        <v>10</v>
      </c>
      <c r="V71" s="20">
        <f t="shared" si="1"/>
        <v>68</v>
      </c>
    </row>
    <row r="72" spans="1:22" ht="15.75" customHeight="1" x14ac:dyDescent="0.2">
      <c r="A72" s="44" t="s">
        <v>28</v>
      </c>
      <c r="B72" s="46"/>
      <c r="C72" s="71" t="s">
        <v>0</v>
      </c>
      <c r="D72" s="57"/>
      <c r="E72" s="58"/>
      <c r="F72" s="59"/>
      <c r="G72" s="59"/>
      <c r="H72" s="60"/>
      <c r="I72" s="89"/>
      <c r="J72" s="82"/>
      <c r="K72" s="61"/>
      <c r="L72" s="59"/>
      <c r="M72" s="60"/>
      <c r="N72" s="58"/>
      <c r="O72" s="59"/>
      <c r="P72" s="61">
        <v>2</v>
      </c>
      <c r="Q72" s="62">
        <v>3</v>
      </c>
      <c r="R72" s="63">
        <v>3</v>
      </c>
      <c r="S72" s="59">
        <v>2</v>
      </c>
      <c r="T72" s="64"/>
      <c r="U72" s="74">
        <f>D72+E72+F72+H72+I72+J72+K72+L72+M72+N72+O72+P72+Q72+R72+S72+T72</f>
        <v>10</v>
      </c>
      <c r="V72" s="20">
        <f t="shared" si="1"/>
        <v>69</v>
      </c>
    </row>
    <row r="73" spans="1:22" ht="15.75" customHeight="1" x14ac:dyDescent="0.2">
      <c r="A73" s="44" t="s">
        <v>187</v>
      </c>
      <c r="B73" s="46"/>
      <c r="C73" s="71" t="s">
        <v>20</v>
      </c>
      <c r="D73" s="57"/>
      <c r="E73" s="58"/>
      <c r="F73" s="59"/>
      <c r="G73" s="59"/>
      <c r="H73" s="60"/>
      <c r="I73" s="89"/>
      <c r="J73" s="82"/>
      <c r="K73" s="61">
        <v>2</v>
      </c>
      <c r="L73" s="59"/>
      <c r="M73" s="60"/>
      <c r="N73" s="58"/>
      <c r="O73" s="59"/>
      <c r="P73" s="61">
        <v>2</v>
      </c>
      <c r="Q73" s="62"/>
      <c r="R73" s="63">
        <v>2</v>
      </c>
      <c r="S73" s="59">
        <v>4</v>
      </c>
      <c r="T73" s="64"/>
      <c r="U73" s="74">
        <f>D73+E73+F73+H73+I73+J73+K73+L73+M73+N73+O73+P73+Q73+R73+S73+T73</f>
        <v>10</v>
      </c>
      <c r="V73" s="20">
        <f t="shared" si="1"/>
        <v>70</v>
      </c>
    </row>
    <row r="74" spans="1:22" ht="15.75" customHeight="1" x14ac:dyDescent="0.2">
      <c r="A74" s="44" t="s">
        <v>70</v>
      </c>
      <c r="B74" s="46"/>
      <c r="C74" s="71" t="s">
        <v>0</v>
      </c>
      <c r="D74" s="57"/>
      <c r="E74" s="58"/>
      <c r="F74" s="59"/>
      <c r="G74" s="59"/>
      <c r="H74" s="60"/>
      <c r="I74" s="89"/>
      <c r="J74" s="82"/>
      <c r="K74" s="61"/>
      <c r="L74" s="59"/>
      <c r="M74" s="60"/>
      <c r="N74" s="58"/>
      <c r="O74" s="59"/>
      <c r="P74" s="61">
        <v>2</v>
      </c>
      <c r="Q74" s="62">
        <v>2</v>
      </c>
      <c r="R74" s="63">
        <v>6</v>
      </c>
      <c r="S74" s="59"/>
      <c r="T74" s="64"/>
      <c r="U74" s="74">
        <f>D74+E74+F74+H74+I74+J74+K74+L74+M74+N74+O74+P74+Q74+R74+S74+T74</f>
        <v>10</v>
      </c>
      <c r="V74" s="20">
        <f t="shared" si="1"/>
        <v>71</v>
      </c>
    </row>
    <row r="75" spans="1:22" ht="15.75" customHeight="1" x14ac:dyDescent="0.2">
      <c r="A75" s="44" t="s">
        <v>71</v>
      </c>
      <c r="B75" s="46"/>
      <c r="C75" s="71" t="s">
        <v>0</v>
      </c>
      <c r="D75" s="57"/>
      <c r="E75" s="58"/>
      <c r="F75" s="59"/>
      <c r="G75" s="59"/>
      <c r="H75" s="60"/>
      <c r="I75" s="89"/>
      <c r="J75" s="82"/>
      <c r="K75" s="61">
        <v>6</v>
      </c>
      <c r="L75" s="59"/>
      <c r="M75" s="60"/>
      <c r="N75" s="58"/>
      <c r="O75" s="59"/>
      <c r="P75" s="61"/>
      <c r="Q75" s="62"/>
      <c r="R75" s="63">
        <v>2</v>
      </c>
      <c r="S75" s="59">
        <v>2</v>
      </c>
      <c r="T75" s="64"/>
      <c r="U75" s="74">
        <f>D75+E75+F75+H75+I75+J75+K75+L75+M75+N75+O75+P75+Q75+R75+S75+T75</f>
        <v>10</v>
      </c>
      <c r="V75" s="20">
        <f t="shared" si="1"/>
        <v>72</v>
      </c>
    </row>
    <row r="76" spans="1:22" ht="15.75" customHeight="1" x14ac:dyDescent="0.2">
      <c r="A76" s="44" t="s">
        <v>13</v>
      </c>
      <c r="B76" s="46"/>
      <c r="C76" s="71" t="s">
        <v>0</v>
      </c>
      <c r="D76" s="57"/>
      <c r="E76" s="58"/>
      <c r="F76" s="59"/>
      <c r="G76" s="59"/>
      <c r="H76" s="60"/>
      <c r="I76" s="89"/>
      <c r="J76" s="82"/>
      <c r="K76" s="61"/>
      <c r="L76" s="59"/>
      <c r="M76" s="60"/>
      <c r="N76" s="58"/>
      <c r="O76" s="59"/>
      <c r="P76" s="61">
        <v>2</v>
      </c>
      <c r="Q76" s="62"/>
      <c r="R76" s="63">
        <v>3</v>
      </c>
      <c r="S76" s="59"/>
      <c r="T76" s="64">
        <v>4</v>
      </c>
      <c r="U76" s="74">
        <f>D76+E76+F76+H76+I76+J76+K76+L76+M76+N76+O76+P76+Q76+R76+S76+T76</f>
        <v>9</v>
      </c>
      <c r="V76" s="20">
        <f t="shared" si="1"/>
        <v>73</v>
      </c>
    </row>
    <row r="77" spans="1:22" ht="15.75" customHeight="1" x14ac:dyDescent="0.2">
      <c r="A77" s="44" t="s">
        <v>147</v>
      </c>
      <c r="B77" s="18"/>
      <c r="C77" s="71" t="s">
        <v>0</v>
      </c>
      <c r="D77" s="27"/>
      <c r="E77" s="21"/>
      <c r="F77" s="1"/>
      <c r="G77" s="1"/>
      <c r="H77" s="22"/>
      <c r="I77" s="88"/>
      <c r="J77" s="83">
        <v>3</v>
      </c>
      <c r="K77" s="16"/>
      <c r="L77" s="1">
        <v>6</v>
      </c>
      <c r="M77" s="22"/>
      <c r="N77" s="21"/>
      <c r="O77" s="1"/>
      <c r="P77" s="16"/>
      <c r="Q77" s="35"/>
      <c r="R77" s="38"/>
      <c r="S77" s="1"/>
      <c r="T77" s="32"/>
      <c r="U77" s="74">
        <f>D77+E77+F77+H77+I77+J77+K77+L77+M77+N77+O77+P77+Q77+R77+S77+T77</f>
        <v>9</v>
      </c>
      <c r="V77" s="20">
        <f t="shared" si="1"/>
        <v>74</v>
      </c>
    </row>
    <row r="78" spans="1:22" ht="15.75" customHeight="1" x14ac:dyDescent="0.2">
      <c r="A78" s="44" t="s">
        <v>196</v>
      </c>
      <c r="B78" s="46"/>
      <c r="C78" s="71" t="s">
        <v>10</v>
      </c>
      <c r="D78" s="57"/>
      <c r="E78" s="58"/>
      <c r="F78" s="59"/>
      <c r="G78" s="59"/>
      <c r="H78" s="60"/>
      <c r="I78" s="89"/>
      <c r="J78" s="82"/>
      <c r="K78" s="61"/>
      <c r="L78" s="59"/>
      <c r="M78" s="60"/>
      <c r="N78" s="58"/>
      <c r="O78" s="59"/>
      <c r="P78" s="61">
        <v>1</v>
      </c>
      <c r="Q78" s="62">
        <v>2</v>
      </c>
      <c r="R78" s="63">
        <v>2</v>
      </c>
      <c r="S78" s="59"/>
      <c r="T78" s="64">
        <v>4</v>
      </c>
      <c r="U78" s="74">
        <f>D78+E78+F78+H78+I78+J78+K78+L78+M78+N78+O78+P78+Q78+R78+S78+T78</f>
        <v>9</v>
      </c>
      <c r="V78" s="20">
        <f t="shared" si="1"/>
        <v>75</v>
      </c>
    </row>
    <row r="79" spans="1:22" ht="15.75" customHeight="1" x14ac:dyDescent="0.2">
      <c r="A79" s="44" t="s">
        <v>55</v>
      </c>
      <c r="B79" s="46"/>
      <c r="C79" s="71" t="s">
        <v>0</v>
      </c>
      <c r="D79" s="57"/>
      <c r="E79" s="58"/>
      <c r="F79" s="59"/>
      <c r="G79" s="59"/>
      <c r="H79" s="60"/>
      <c r="I79" s="89"/>
      <c r="J79" s="82"/>
      <c r="K79" s="61"/>
      <c r="L79" s="59"/>
      <c r="M79" s="60"/>
      <c r="N79" s="58"/>
      <c r="O79" s="59"/>
      <c r="P79" s="61"/>
      <c r="Q79" s="62">
        <v>1</v>
      </c>
      <c r="R79" s="63">
        <v>6</v>
      </c>
      <c r="S79" s="59"/>
      <c r="T79" s="64">
        <v>2</v>
      </c>
      <c r="U79" s="74">
        <f>D79+E79+F79+H79+I79+J79+K79+L79+M79+N79+O79+P79+Q79+R79+S79+T79</f>
        <v>9</v>
      </c>
      <c r="V79" s="20">
        <f t="shared" si="1"/>
        <v>76</v>
      </c>
    </row>
    <row r="80" spans="1:22" ht="15.75" customHeight="1" x14ac:dyDescent="0.2">
      <c r="A80" s="44" t="s">
        <v>2</v>
      </c>
      <c r="B80" s="46"/>
      <c r="C80" s="71" t="s">
        <v>7</v>
      </c>
      <c r="D80" s="57"/>
      <c r="E80" s="58"/>
      <c r="F80" s="59"/>
      <c r="G80" s="59"/>
      <c r="H80" s="60"/>
      <c r="I80" s="89"/>
      <c r="J80" s="82"/>
      <c r="K80" s="61">
        <v>2</v>
      </c>
      <c r="L80" s="59"/>
      <c r="M80" s="60"/>
      <c r="N80" s="58"/>
      <c r="O80" s="59"/>
      <c r="P80" s="61"/>
      <c r="Q80" s="62"/>
      <c r="R80" s="63">
        <v>4</v>
      </c>
      <c r="S80" s="59"/>
      <c r="T80" s="64">
        <v>2</v>
      </c>
      <c r="U80" s="74">
        <f>D80+E80+F80+H80+I80+J80+K80+L80+M80+N80+O80+P80+Q80+R80+S80+T80</f>
        <v>8</v>
      </c>
      <c r="V80" s="20">
        <f t="shared" si="1"/>
        <v>77</v>
      </c>
    </row>
    <row r="81" spans="1:22" ht="15.75" customHeight="1" x14ac:dyDescent="0.2">
      <c r="A81" s="44" t="s">
        <v>6</v>
      </c>
      <c r="B81" s="46"/>
      <c r="C81" s="71" t="s">
        <v>41</v>
      </c>
      <c r="D81" s="57"/>
      <c r="E81" s="58"/>
      <c r="F81" s="59"/>
      <c r="G81" s="59"/>
      <c r="H81" s="60"/>
      <c r="I81" s="89"/>
      <c r="J81" s="82"/>
      <c r="K81" s="61"/>
      <c r="L81" s="59"/>
      <c r="M81" s="60"/>
      <c r="N81" s="58"/>
      <c r="O81" s="59"/>
      <c r="P81" s="61"/>
      <c r="Q81" s="62">
        <v>2</v>
      </c>
      <c r="R81" s="63">
        <v>4</v>
      </c>
      <c r="S81" s="59"/>
      <c r="T81" s="64">
        <v>2</v>
      </c>
      <c r="U81" s="74">
        <f>D81+E81+F81+H81+I81+J81+K81+L81+M81+N81+O81+P81+Q81+R81+S81+T81</f>
        <v>8</v>
      </c>
      <c r="V81" s="20">
        <f t="shared" si="1"/>
        <v>78</v>
      </c>
    </row>
    <row r="82" spans="1:22" ht="15.75" customHeight="1" x14ac:dyDescent="0.2">
      <c r="A82" s="44" t="s">
        <v>159</v>
      </c>
      <c r="B82" s="46"/>
      <c r="C82" s="71" t="s">
        <v>10</v>
      </c>
      <c r="D82" s="57"/>
      <c r="E82" s="58"/>
      <c r="F82" s="59"/>
      <c r="G82" s="59"/>
      <c r="H82" s="60"/>
      <c r="I82" s="89"/>
      <c r="J82" s="82"/>
      <c r="K82" s="61"/>
      <c r="L82" s="59"/>
      <c r="M82" s="60"/>
      <c r="N82" s="58"/>
      <c r="O82" s="59"/>
      <c r="P82" s="61"/>
      <c r="Q82" s="62"/>
      <c r="R82" s="63">
        <v>4</v>
      </c>
      <c r="S82" s="59">
        <f>2+2</f>
        <v>4</v>
      </c>
      <c r="T82" s="64"/>
      <c r="U82" s="74">
        <f>D82+E82+F82+H82+I82+J82+K82+L82+M82+N82+O82+P82+Q82+R82+S82+T82</f>
        <v>8</v>
      </c>
      <c r="V82" s="20">
        <f t="shared" si="1"/>
        <v>79</v>
      </c>
    </row>
    <row r="83" spans="1:22" ht="15.75" customHeight="1" x14ac:dyDescent="0.2">
      <c r="A83" s="44" t="s">
        <v>221</v>
      </c>
      <c r="B83" s="46"/>
      <c r="C83" s="71" t="s">
        <v>12</v>
      </c>
      <c r="D83" s="57"/>
      <c r="E83" s="58"/>
      <c r="F83" s="59"/>
      <c r="G83" s="59"/>
      <c r="H83" s="60"/>
      <c r="I83" s="89"/>
      <c r="J83" s="82"/>
      <c r="K83" s="61">
        <v>4</v>
      </c>
      <c r="L83" s="59"/>
      <c r="M83" s="60"/>
      <c r="N83" s="58"/>
      <c r="O83" s="59"/>
      <c r="P83" s="61">
        <v>2</v>
      </c>
      <c r="Q83" s="62"/>
      <c r="R83" s="63">
        <v>2</v>
      </c>
      <c r="S83" s="59"/>
      <c r="T83" s="64"/>
      <c r="U83" s="74">
        <f>D83+E83+F83+H83+I83+J83+K83+L83+M83+N83+O83+P83+Q83+R83+S83+T83</f>
        <v>8</v>
      </c>
      <c r="V83" s="20">
        <f t="shared" si="1"/>
        <v>80</v>
      </c>
    </row>
    <row r="84" spans="1:22" ht="15.75" customHeight="1" x14ac:dyDescent="0.2">
      <c r="A84" s="44" t="s">
        <v>240</v>
      </c>
      <c r="B84" s="46"/>
      <c r="C84" s="71" t="s">
        <v>41</v>
      </c>
      <c r="D84" s="57"/>
      <c r="E84" s="58"/>
      <c r="F84" s="59"/>
      <c r="G84" s="59"/>
      <c r="H84" s="60"/>
      <c r="I84" s="89"/>
      <c r="J84" s="82"/>
      <c r="K84" s="61"/>
      <c r="L84" s="59"/>
      <c r="M84" s="60"/>
      <c r="N84" s="58"/>
      <c r="O84" s="59"/>
      <c r="P84" s="61"/>
      <c r="Q84" s="62">
        <f>4+2+2</f>
        <v>8</v>
      </c>
      <c r="R84" s="63"/>
      <c r="S84" s="59"/>
      <c r="T84" s="64"/>
      <c r="U84" s="74">
        <f>D84+E84+F84+H84+I84+J84+K84+L84+M84+N84+O84+P84+Q84+R84+S84+T84</f>
        <v>8</v>
      </c>
      <c r="V84" s="20">
        <f t="shared" si="1"/>
        <v>81</v>
      </c>
    </row>
    <row r="85" spans="1:22" ht="15.75" customHeight="1" x14ac:dyDescent="0.2">
      <c r="A85" s="44" t="s">
        <v>140</v>
      </c>
      <c r="B85" s="46"/>
      <c r="C85" s="71" t="s">
        <v>1</v>
      </c>
      <c r="D85" s="57"/>
      <c r="E85" s="58"/>
      <c r="F85" s="59"/>
      <c r="G85" s="59"/>
      <c r="H85" s="60"/>
      <c r="I85" s="89"/>
      <c r="J85" s="82"/>
      <c r="K85" s="61">
        <v>2</v>
      </c>
      <c r="L85" s="59"/>
      <c r="M85" s="60"/>
      <c r="N85" s="58"/>
      <c r="O85" s="59"/>
      <c r="P85" s="61"/>
      <c r="Q85" s="62"/>
      <c r="R85" s="63"/>
      <c r="S85" s="59"/>
      <c r="T85" s="64">
        <f>4+2</f>
        <v>6</v>
      </c>
      <c r="U85" s="74">
        <f>D85+E85+F85+H85+I85+J85+K85+L85+M85+N85+O85+P85+Q85+R85+S85+T85</f>
        <v>8</v>
      </c>
      <c r="V85" s="20">
        <f t="shared" si="1"/>
        <v>82</v>
      </c>
    </row>
    <row r="86" spans="1:22" ht="15.75" customHeight="1" x14ac:dyDescent="0.2">
      <c r="A86" s="44" t="s">
        <v>228</v>
      </c>
      <c r="B86" s="46"/>
      <c r="C86" s="71" t="s">
        <v>10</v>
      </c>
      <c r="D86" s="57"/>
      <c r="E86" s="58"/>
      <c r="F86" s="59"/>
      <c r="G86" s="59"/>
      <c r="H86" s="60"/>
      <c r="I86" s="89"/>
      <c r="J86" s="82"/>
      <c r="K86" s="61"/>
      <c r="L86" s="59"/>
      <c r="M86" s="60"/>
      <c r="N86" s="58"/>
      <c r="O86" s="59"/>
      <c r="P86" s="61">
        <v>6</v>
      </c>
      <c r="Q86" s="62"/>
      <c r="R86" s="63">
        <v>2</v>
      </c>
      <c r="S86" s="59"/>
      <c r="T86" s="64"/>
      <c r="U86" s="74">
        <f>D86+E86+F86+H86+I86+J86+K86+L86+M86+N86+O86+P86+Q86+R86+S86+T86</f>
        <v>8</v>
      </c>
      <c r="V86" s="20">
        <f t="shared" si="1"/>
        <v>83</v>
      </c>
    </row>
    <row r="87" spans="1:22" ht="15.75" customHeight="1" x14ac:dyDescent="0.2">
      <c r="A87" s="44" t="s">
        <v>139</v>
      </c>
      <c r="B87" s="46"/>
      <c r="C87" s="71" t="s">
        <v>0</v>
      </c>
      <c r="D87" s="57"/>
      <c r="E87" s="58"/>
      <c r="F87" s="59"/>
      <c r="G87" s="59"/>
      <c r="H87" s="60"/>
      <c r="I87" s="89"/>
      <c r="J87" s="82">
        <v>3</v>
      </c>
      <c r="K87" s="61"/>
      <c r="L87" s="59"/>
      <c r="M87" s="60"/>
      <c r="N87" s="58"/>
      <c r="O87" s="59"/>
      <c r="P87" s="61"/>
      <c r="Q87" s="62">
        <v>4</v>
      </c>
      <c r="R87" s="63">
        <v>1</v>
      </c>
      <c r="S87" s="59"/>
      <c r="T87" s="64"/>
      <c r="U87" s="74">
        <f>D87+E87+F87+H87+I87+J87+K87+L87+M87+N87+O87+P87+Q87+R87+S87+T87</f>
        <v>8</v>
      </c>
      <c r="V87" s="20">
        <f t="shared" si="1"/>
        <v>84</v>
      </c>
    </row>
    <row r="88" spans="1:22" ht="15.75" customHeight="1" x14ac:dyDescent="0.2">
      <c r="A88" s="44" t="s">
        <v>245</v>
      </c>
      <c r="B88" s="46"/>
      <c r="C88" s="71" t="s">
        <v>9</v>
      </c>
      <c r="D88" s="57"/>
      <c r="E88" s="58"/>
      <c r="F88" s="59"/>
      <c r="G88" s="59"/>
      <c r="H88" s="60"/>
      <c r="I88" s="89"/>
      <c r="J88" s="82">
        <v>2</v>
      </c>
      <c r="K88" s="61">
        <v>4</v>
      </c>
      <c r="L88" s="59"/>
      <c r="M88" s="60"/>
      <c r="N88" s="58"/>
      <c r="O88" s="59"/>
      <c r="P88" s="61"/>
      <c r="Q88" s="62"/>
      <c r="R88" s="63">
        <v>2</v>
      </c>
      <c r="S88" s="59"/>
      <c r="T88" s="64"/>
      <c r="U88" s="74">
        <f>D88+E88+F88+H88+I88+J88+K88+L88+M88+N88+O88+P88+Q88+R88+S88+T88</f>
        <v>8</v>
      </c>
      <c r="V88" s="20">
        <f t="shared" si="1"/>
        <v>85</v>
      </c>
    </row>
    <row r="89" spans="1:22" ht="15.75" customHeight="1" x14ac:dyDescent="0.2">
      <c r="A89" s="44" t="s">
        <v>183</v>
      </c>
      <c r="B89" s="46"/>
      <c r="C89" s="71" t="s">
        <v>3</v>
      </c>
      <c r="D89" s="57"/>
      <c r="E89" s="58"/>
      <c r="F89" s="59"/>
      <c r="G89" s="59"/>
      <c r="H89" s="60"/>
      <c r="I89" s="89"/>
      <c r="J89" s="82"/>
      <c r="K89" s="61"/>
      <c r="L89" s="59"/>
      <c r="M89" s="60"/>
      <c r="N89" s="58"/>
      <c r="O89" s="59"/>
      <c r="P89" s="61"/>
      <c r="Q89" s="62">
        <v>4</v>
      </c>
      <c r="R89" s="63">
        <v>4</v>
      </c>
      <c r="S89" s="59"/>
      <c r="T89" s="64"/>
      <c r="U89" s="74">
        <f>D89+E89+F89+H89+I89+J89+K89+L89+M89+N89+O89+P89+Q89+R89+S89+T89</f>
        <v>8</v>
      </c>
      <c r="V89" s="20">
        <f t="shared" si="1"/>
        <v>86</v>
      </c>
    </row>
    <row r="90" spans="1:22" ht="15.75" customHeight="1" x14ac:dyDescent="0.2">
      <c r="A90" s="44" t="s">
        <v>191</v>
      </c>
      <c r="B90" s="46"/>
      <c r="C90" s="71" t="s">
        <v>0</v>
      </c>
      <c r="D90" s="57"/>
      <c r="E90" s="58"/>
      <c r="F90" s="59"/>
      <c r="G90" s="59"/>
      <c r="H90" s="60"/>
      <c r="I90" s="89"/>
      <c r="J90" s="82">
        <v>6</v>
      </c>
      <c r="K90" s="61"/>
      <c r="L90" s="59"/>
      <c r="M90" s="60"/>
      <c r="N90" s="58"/>
      <c r="O90" s="59"/>
      <c r="P90" s="61"/>
      <c r="Q90" s="62"/>
      <c r="R90" s="63"/>
      <c r="S90" s="59">
        <v>2</v>
      </c>
      <c r="T90" s="64"/>
      <c r="U90" s="74">
        <f>D90+E90+F90+H90+I90+J90+K90+L90+M90+N90+O90+P90+Q90+R90+S90+T90</f>
        <v>8</v>
      </c>
      <c r="V90" s="20">
        <f t="shared" si="1"/>
        <v>87</v>
      </c>
    </row>
    <row r="91" spans="1:22" ht="15.75" customHeight="1" x14ac:dyDescent="0.2">
      <c r="A91" s="44" t="s">
        <v>25</v>
      </c>
      <c r="B91" s="46"/>
      <c r="C91" s="71" t="s">
        <v>0</v>
      </c>
      <c r="D91" s="57"/>
      <c r="E91" s="58"/>
      <c r="F91" s="59"/>
      <c r="G91" s="59"/>
      <c r="H91" s="60"/>
      <c r="I91" s="89"/>
      <c r="J91" s="82">
        <v>3</v>
      </c>
      <c r="K91" s="61"/>
      <c r="L91" s="59"/>
      <c r="M91" s="60"/>
      <c r="N91" s="58"/>
      <c r="O91" s="59"/>
      <c r="P91" s="61">
        <v>2</v>
      </c>
      <c r="Q91" s="62">
        <v>2</v>
      </c>
      <c r="R91" s="63"/>
      <c r="S91" s="59"/>
      <c r="T91" s="64"/>
      <c r="U91" s="74">
        <f>D91+E91+F91+H91+I91+J91+K91+L91+M91+N91+O91+P91+Q91+R91+S91+T91</f>
        <v>7</v>
      </c>
      <c r="V91" s="20">
        <f t="shared" si="1"/>
        <v>88</v>
      </c>
    </row>
    <row r="92" spans="1:22" ht="15.75" customHeight="1" x14ac:dyDescent="0.2">
      <c r="A92" s="44" t="s">
        <v>33</v>
      </c>
      <c r="B92" s="46"/>
      <c r="C92" s="71" t="s">
        <v>1</v>
      </c>
      <c r="D92" s="57"/>
      <c r="E92" s="58"/>
      <c r="F92" s="59"/>
      <c r="G92" s="59"/>
      <c r="H92" s="60"/>
      <c r="I92" s="89"/>
      <c r="J92" s="82"/>
      <c r="K92" s="61"/>
      <c r="L92" s="59"/>
      <c r="M92" s="60"/>
      <c r="N92" s="58"/>
      <c r="O92" s="59"/>
      <c r="P92" s="61"/>
      <c r="Q92" s="62">
        <v>3</v>
      </c>
      <c r="R92" s="63">
        <v>4</v>
      </c>
      <c r="S92" s="59"/>
      <c r="T92" s="64"/>
      <c r="U92" s="74">
        <f>D92+E92+F92+H92+I92+J92+K92+L92+M92+N92+O92+P92+Q92+R92+S92+T92</f>
        <v>7</v>
      </c>
      <c r="V92" s="20">
        <f t="shared" si="1"/>
        <v>89</v>
      </c>
    </row>
    <row r="93" spans="1:22" ht="15.75" customHeight="1" x14ac:dyDescent="0.2">
      <c r="A93" s="44" t="s">
        <v>45</v>
      </c>
      <c r="B93" s="46"/>
      <c r="C93" s="71" t="s">
        <v>0</v>
      </c>
      <c r="D93" s="57"/>
      <c r="E93" s="58"/>
      <c r="F93" s="59"/>
      <c r="G93" s="59"/>
      <c r="H93" s="60"/>
      <c r="I93" s="89"/>
      <c r="J93" s="82"/>
      <c r="K93" s="61">
        <v>5</v>
      </c>
      <c r="L93" s="59"/>
      <c r="M93" s="60"/>
      <c r="N93" s="58"/>
      <c r="O93" s="59"/>
      <c r="P93" s="61">
        <v>2</v>
      </c>
      <c r="Q93" s="62"/>
      <c r="R93" s="63"/>
      <c r="S93" s="59"/>
      <c r="T93" s="64"/>
      <c r="U93" s="74">
        <f>D93+E93+F93+H93+I93+J93+K93+L93+M93+N93+O93+P93+Q93+R93+S93+T93</f>
        <v>7</v>
      </c>
      <c r="V93" s="20">
        <f t="shared" si="1"/>
        <v>90</v>
      </c>
    </row>
    <row r="94" spans="1:22" ht="15.75" customHeight="1" x14ac:dyDescent="0.2">
      <c r="A94" s="44" t="s">
        <v>208</v>
      </c>
      <c r="B94" s="46"/>
      <c r="C94" s="71" t="s">
        <v>1</v>
      </c>
      <c r="D94" s="57"/>
      <c r="E94" s="58"/>
      <c r="F94" s="59"/>
      <c r="G94" s="59"/>
      <c r="H94" s="60"/>
      <c r="I94" s="89"/>
      <c r="J94" s="82"/>
      <c r="K94" s="61">
        <v>2</v>
      </c>
      <c r="L94" s="59"/>
      <c r="M94" s="60"/>
      <c r="N94" s="58"/>
      <c r="O94" s="59"/>
      <c r="P94" s="61"/>
      <c r="Q94" s="62"/>
      <c r="R94" s="63">
        <v>3</v>
      </c>
      <c r="S94" s="59"/>
      <c r="T94" s="64">
        <v>2</v>
      </c>
      <c r="U94" s="74">
        <f>D94+E94+F94+H94+I94+J94+K94+L94+M94+N94+O94+P94+Q94+R94+S94+T94</f>
        <v>7</v>
      </c>
      <c r="V94" s="20">
        <f t="shared" si="1"/>
        <v>91</v>
      </c>
    </row>
    <row r="95" spans="1:22" ht="15.75" customHeight="1" x14ac:dyDescent="0.2">
      <c r="A95" s="44" t="s">
        <v>91</v>
      </c>
      <c r="B95" s="46"/>
      <c r="C95" s="71" t="s">
        <v>0</v>
      </c>
      <c r="D95" s="57"/>
      <c r="E95" s="58"/>
      <c r="F95" s="59"/>
      <c r="G95" s="59"/>
      <c r="H95" s="60"/>
      <c r="I95" s="89"/>
      <c r="J95" s="82"/>
      <c r="K95" s="61">
        <v>5</v>
      </c>
      <c r="L95" s="59"/>
      <c r="M95" s="60"/>
      <c r="N95" s="58"/>
      <c r="O95" s="59"/>
      <c r="P95" s="61"/>
      <c r="Q95" s="62">
        <v>2</v>
      </c>
      <c r="R95" s="63"/>
      <c r="S95" s="59"/>
      <c r="T95" s="64"/>
      <c r="U95" s="74">
        <f>D95+E95+F95+H95+I95+J95+K95+L95+M95+N95+O95+P95+Q95+R95+S95+T95</f>
        <v>7</v>
      </c>
      <c r="V95" s="20">
        <f t="shared" si="1"/>
        <v>92</v>
      </c>
    </row>
    <row r="96" spans="1:22" ht="15.75" customHeight="1" x14ac:dyDescent="0.2">
      <c r="A96" s="44" t="s">
        <v>222</v>
      </c>
      <c r="B96" s="18"/>
      <c r="C96" s="71" t="s">
        <v>41</v>
      </c>
      <c r="D96" s="27"/>
      <c r="E96" s="21"/>
      <c r="F96" s="1"/>
      <c r="G96" s="1"/>
      <c r="H96" s="22"/>
      <c r="I96" s="88"/>
      <c r="J96" s="83">
        <v>1</v>
      </c>
      <c r="K96" s="16">
        <v>6</v>
      </c>
      <c r="L96" s="1"/>
      <c r="M96" s="22"/>
      <c r="N96" s="21"/>
      <c r="O96" s="1"/>
      <c r="P96" s="16"/>
      <c r="Q96" s="35"/>
      <c r="R96" s="38"/>
      <c r="S96" s="1"/>
      <c r="T96" s="32"/>
      <c r="U96" s="74">
        <f>D96+E96+F96+H96+I96+J96+K96+L96+M96+N96+O96+P96+Q96+R96+S96+T96</f>
        <v>7</v>
      </c>
      <c r="V96" s="20">
        <f t="shared" si="1"/>
        <v>93</v>
      </c>
    </row>
    <row r="97" spans="1:22" ht="15.75" customHeight="1" x14ac:dyDescent="0.2">
      <c r="A97" s="44" t="s">
        <v>98</v>
      </c>
      <c r="B97" s="46"/>
      <c r="C97" s="71" t="s">
        <v>0</v>
      </c>
      <c r="D97" s="57"/>
      <c r="E97" s="58"/>
      <c r="F97" s="59"/>
      <c r="G97" s="59"/>
      <c r="H97" s="60"/>
      <c r="I97" s="89"/>
      <c r="J97" s="82"/>
      <c r="K97" s="61"/>
      <c r="L97" s="59"/>
      <c r="M97" s="60"/>
      <c r="N97" s="58"/>
      <c r="O97" s="59"/>
      <c r="P97" s="61"/>
      <c r="Q97" s="62">
        <v>4</v>
      </c>
      <c r="R97" s="63">
        <v>3</v>
      </c>
      <c r="S97" s="59"/>
      <c r="T97" s="64"/>
      <c r="U97" s="74">
        <f>D97+E97+F97+H97+I97+J97+K97+L97+M97+N97+O97+P97+Q97+R97+S97+T97</f>
        <v>7</v>
      </c>
      <c r="V97" s="20">
        <f t="shared" si="1"/>
        <v>94</v>
      </c>
    </row>
    <row r="98" spans="1:22" ht="15.75" customHeight="1" x14ac:dyDescent="0.2">
      <c r="A98" s="44" t="s">
        <v>16</v>
      </c>
      <c r="B98" s="46"/>
      <c r="C98" s="71" t="s">
        <v>12</v>
      </c>
      <c r="D98" s="57"/>
      <c r="E98" s="58"/>
      <c r="F98" s="59"/>
      <c r="G98" s="59"/>
      <c r="H98" s="60"/>
      <c r="I98" s="89"/>
      <c r="J98" s="82"/>
      <c r="K98" s="61"/>
      <c r="L98" s="59"/>
      <c r="M98" s="60"/>
      <c r="N98" s="58"/>
      <c r="O98" s="59"/>
      <c r="P98" s="61">
        <v>2</v>
      </c>
      <c r="Q98" s="62"/>
      <c r="R98" s="63">
        <v>2</v>
      </c>
      <c r="S98" s="59"/>
      <c r="T98" s="64">
        <v>2</v>
      </c>
      <c r="U98" s="74">
        <f>D98+E98+F98+H98+I98+J98+K98+L98+M98+N98+O98+P98+Q98+R98+S98+T98</f>
        <v>6</v>
      </c>
      <c r="V98" s="20">
        <f t="shared" si="1"/>
        <v>95</v>
      </c>
    </row>
    <row r="99" spans="1:22" ht="15.75" customHeight="1" x14ac:dyDescent="0.2">
      <c r="A99" s="44" t="s">
        <v>250</v>
      </c>
      <c r="B99" s="46"/>
      <c r="C99" s="71" t="s">
        <v>1</v>
      </c>
      <c r="D99" s="57"/>
      <c r="E99" s="58"/>
      <c r="F99" s="59"/>
      <c r="G99" s="59"/>
      <c r="H99" s="60"/>
      <c r="I99" s="89"/>
      <c r="J99" s="82">
        <v>2</v>
      </c>
      <c r="K99" s="61"/>
      <c r="L99" s="59"/>
      <c r="M99" s="60"/>
      <c r="N99" s="58"/>
      <c r="O99" s="59"/>
      <c r="P99" s="61">
        <v>2</v>
      </c>
      <c r="Q99" s="62"/>
      <c r="R99" s="63">
        <v>2</v>
      </c>
      <c r="S99" s="59"/>
      <c r="T99" s="64"/>
      <c r="U99" s="74">
        <f>D99+E99+F99+H99+I99+J99+K99+L99+M99+N99+O99+P99+Q99+R99+S99+T99</f>
        <v>6</v>
      </c>
      <c r="V99" s="20">
        <f t="shared" si="1"/>
        <v>96</v>
      </c>
    </row>
    <row r="100" spans="1:22" ht="15.75" customHeight="1" x14ac:dyDescent="0.2">
      <c r="A100" s="44" t="s">
        <v>237</v>
      </c>
      <c r="B100" s="46"/>
      <c r="C100" s="71" t="s">
        <v>0</v>
      </c>
      <c r="D100" s="57"/>
      <c r="E100" s="58"/>
      <c r="F100" s="59"/>
      <c r="G100" s="59"/>
      <c r="H100" s="60"/>
      <c r="I100" s="89"/>
      <c r="J100" s="82">
        <v>3</v>
      </c>
      <c r="K100" s="61"/>
      <c r="L100" s="59"/>
      <c r="M100" s="60"/>
      <c r="N100" s="58"/>
      <c r="O100" s="59"/>
      <c r="P100" s="61"/>
      <c r="Q100" s="62"/>
      <c r="R100" s="63">
        <v>1</v>
      </c>
      <c r="S100" s="59">
        <v>2</v>
      </c>
      <c r="T100" s="64"/>
      <c r="U100" s="74">
        <f>D100+E100+F100+H100+I100+J100+K100+L100+M100+N100+O100+P100+Q100+R100+S100+T100</f>
        <v>6</v>
      </c>
      <c r="V100" s="20">
        <f t="shared" si="1"/>
        <v>97</v>
      </c>
    </row>
    <row r="101" spans="1:22" ht="15.75" customHeight="1" x14ac:dyDescent="0.2">
      <c r="A101" s="44" t="s">
        <v>252</v>
      </c>
      <c r="B101" s="46"/>
      <c r="C101" s="71" t="s">
        <v>0</v>
      </c>
      <c r="D101" s="57"/>
      <c r="E101" s="58"/>
      <c r="F101" s="59"/>
      <c r="G101" s="59"/>
      <c r="H101" s="60"/>
      <c r="I101" s="89"/>
      <c r="J101" s="82">
        <v>4</v>
      </c>
      <c r="K101" s="61"/>
      <c r="L101" s="59"/>
      <c r="M101" s="60"/>
      <c r="N101" s="58"/>
      <c r="O101" s="59"/>
      <c r="P101" s="61">
        <v>2</v>
      </c>
      <c r="Q101" s="62"/>
      <c r="R101" s="63"/>
      <c r="S101" s="59"/>
      <c r="T101" s="64"/>
      <c r="U101" s="74">
        <f>D101+E101+F101+H101+I101+J101+K101+L101+M101+N101+O101+P101+Q101+R101+S101+T101</f>
        <v>6</v>
      </c>
      <c r="V101" s="20">
        <f t="shared" si="1"/>
        <v>98</v>
      </c>
    </row>
    <row r="102" spans="1:22" ht="15.75" customHeight="1" x14ac:dyDescent="0.2">
      <c r="A102" s="44" t="s">
        <v>249</v>
      </c>
      <c r="B102" s="46"/>
      <c r="C102" s="71" t="s">
        <v>41</v>
      </c>
      <c r="D102" s="57"/>
      <c r="E102" s="58"/>
      <c r="F102" s="59"/>
      <c r="G102" s="59"/>
      <c r="H102" s="60"/>
      <c r="I102" s="89"/>
      <c r="J102" s="82"/>
      <c r="K102" s="61"/>
      <c r="L102" s="59">
        <v>2</v>
      </c>
      <c r="M102" s="60"/>
      <c r="N102" s="58"/>
      <c r="O102" s="59"/>
      <c r="P102" s="61">
        <v>2</v>
      </c>
      <c r="Q102" s="62"/>
      <c r="R102" s="63">
        <v>2</v>
      </c>
      <c r="S102" s="59"/>
      <c r="T102" s="64"/>
      <c r="U102" s="74">
        <f>D102+E102+F102+H102+I102+J102+K102+L102+M102+N102+O102+P102+Q102+R102+S102+T102</f>
        <v>6</v>
      </c>
      <c r="V102" s="20">
        <f t="shared" si="1"/>
        <v>99</v>
      </c>
    </row>
    <row r="103" spans="1:22" ht="15.75" customHeight="1" x14ac:dyDescent="0.2">
      <c r="A103" s="44" t="s">
        <v>61</v>
      </c>
      <c r="B103" s="46"/>
      <c r="C103" s="71" t="s">
        <v>17</v>
      </c>
      <c r="D103" s="57"/>
      <c r="E103" s="58"/>
      <c r="F103" s="59"/>
      <c r="G103" s="59"/>
      <c r="H103" s="60"/>
      <c r="I103" s="89"/>
      <c r="J103" s="82"/>
      <c r="K103" s="61"/>
      <c r="L103" s="59"/>
      <c r="M103" s="60"/>
      <c r="N103" s="58"/>
      <c r="O103" s="59"/>
      <c r="P103" s="61">
        <v>2</v>
      </c>
      <c r="Q103" s="62"/>
      <c r="R103" s="63">
        <v>4</v>
      </c>
      <c r="S103" s="59"/>
      <c r="T103" s="64"/>
      <c r="U103" s="74">
        <f>D103+E103+F103+H103+I103+J103+K103+L103+M103+N103+O103+P103+Q103+R103+S103+T103</f>
        <v>6</v>
      </c>
      <c r="V103" s="20">
        <f t="shared" si="1"/>
        <v>100</v>
      </c>
    </row>
    <row r="104" spans="1:22" ht="15.75" customHeight="1" x14ac:dyDescent="0.2">
      <c r="A104" s="44" t="s">
        <v>89</v>
      </c>
      <c r="B104" s="46"/>
      <c r="C104" s="71" t="s">
        <v>0</v>
      </c>
      <c r="D104" s="57"/>
      <c r="E104" s="58"/>
      <c r="F104" s="59"/>
      <c r="G104" s="59"/>
      <c r="H104" s="60"/>
      <c r="I104" s="89"/>
      <c r="J104" s="82"/>
      <c r="K104" s="61"/>
      <c r="L104" s="59"/>
      <c r="M104" s="60"/>
      <c r="N104" s="58"/>
      <c r="O104" s="59"/>
      <c r="P104" s="61"/>
      <c r="Q104" s="62"/>
      <c r="R104" s="63"/>
      <c r="S104" s="59"/>
      <c r="T104" s="64">
        <f>2+4</f>
        <v>6</v>
      </c>
      <c r="U104" s="74">
        <f>D104+E104+F104+H104+I104+J104+K104+L104+M104+N104+O104+P104+Q104+R104+S104+T104</f>
        <v>6</v>
      </c>
      <c r="V104" s="20">
        <f t="shared" si="1"/>
        <v>101</v>
      </c>
    </row>
    <row r="105" spans="1:22" ht="15.75" customHeight="1" x14ac:dyDescent="0.2">
      <c r="A105" s="44" t="s">
        <v>256</v>
      </c>
      <c r="B105" s="18"/>
      <c r="C105" s="71" t="s">
        <v>0</v>
      </c>
      <c r="D105" s="27"/>
      <c r="E105" s="21"/>
      <c r="F105" s="1"/>
      <c r="G105" s="1"/>
      <c r="H105" s="22"/>
      <c r="I105" s="88">
        <v>2</v>
      </c>
      <c r="J105" s="83"/>
      <c r="K105" s="16"/>
      <c r="L105" s="1">
        <v>4</v>
      </c>
      <c r="M105" s="22"/>
      <c r="N105" s="21"/>
      <c r="O105" s="1"/>
      <c r="P105" s="16"/>
      <c r="Q105" s="35"/>
      <c r="R105" s="38"/>
      <c r="S105" s="1"/>
      <c r="T105" s="32"/>
      <c r="U105" s="74">
        <f>D105+E105+F105+H105+I105+J105+K105+L105+M105+N105+O105+P105+Q105+R105+S105+T105</f>
        <v>6</v>
      </c>
      <c r="V105" s="20">
        <f t="shared" si="1"/>
        <v>102</v>
      </c>
    </row>
    <row r="106" spans="1:22" ht="15.75" customHeight="1" x14ac:dyDescent="0.2">
      <c r="A106" s="44" t="s">
        <v>251</v>
      </c>
      <c r="B106" s="46"/>
      <c r="C106" s="71" t="s">
        <v>41</v>
      </c>
      <c r="D106" s="57"/>
      <c r="E106" s="58"/>
      <c r="F106" s="59"/>
      <c r="G106" s="59"/>
      <c r="H106" s="60"/>
      <c r="I106" s="89"/>
      <c r="J106" s="82"/>
      <c r="K106" s="61"/>
      <c r="L106" s="59"/>
      <c r="M106" s="60"/>
      <c r="N106" s="58"/>
      <c r="O106" s="59"/>
      <c r="P106" s="61">
        <f>4+2</f>
        <v>6</v>
      </c>
      <c r="Q106" s="62"/>
      <c r="R106" s="63"/>
      <c r="S106" s="59"/>
      <c r="T106" s="64"/>
      <c r="U106" s="74">
        <f>D106+E106+F106+H106+I106+J106+K106+L106+M106+N106+O106+P106+Q106+R106+S106+T106</f>
        <v>6</v>
      </c>
      <c r="V106" s="20">
        <f t="shared" si="1"/>
        <v>103</v>
      </c>
    </row>
    <row r="107" spans="1:22" ht="15.75" customHeight="1" x14ac:dyDescent="0.2">
      <c r="A107" s="44" t="s">
        <v>132</v>
      </c>
      <c r="B107" s="46"/>
      <c r="C107" s="71" t="s">
        <v>41</v>
      </c>
      <c r="D107" s="57"/>
      <c r="E107" s="58"/>
      <c r="F107" s="59"/>
      <c r="G107" s="59"/>
      <c r="H107" s="60"/>
      <c r="I107" s="89"/>
      <c r="J107" s="82"/>
      <c r="K107" s="61"/>
      <c r="L107" s="59"/>
      <c r="M107" s="60"/>
      <c r="N107" s="58"/>
      <c r="O107" s="59"/>
      <c r="P107" s="61">
        <f>4+2</f>
        <v>6</v>
      </c>
      <c r="Q107" s="62"/>
      <c r="R107" s="63"/>
      <c r="S107" s="59"/>
      <c r="T107" s="64"/>
      <c r="U107" s="74">
        <f>D107+E107+F107+H107+I107+J107+K107+L107+M107+N107+O107+P107+Q107+R107+S107+T107</f>
        <v>6</v>
      </c>
      <c r="V107" s="20">
        <f t="shared" si="1"/>
        <v>104</v>
      </c>
    </row>
    <row r="108" spans="1:22" ht="15.75" customHeight="1" x14ac:dyDescent="0.2">
      <c r="A108" s="44" t="s">
        <v>136</v>
      </c>
      <c r="B108" s="46"/>
      <c r="C108" s="71" t="s">
        <v>0</v>
      </c>
      <c r="D108" s="57"/>
      <c r="E108" s="58"/>
      <c r="F108" s="59"/>
      <c r="G108" s="59"/>
      <c r="H108" s="60"/>
      <c r="I108" s="89"/>
      <c r="J108" s="82"/>
      <c r="K108" s="61"/>
      <c r="L108" s="59"/>
      <c r="M108" s="60"/>
      <c r="N108" s="58"/>
      <c r="O108" s="59"/>
      <c r="P108" s="61">
        <v>2</v>
      </c>
      <c r="Q108" s="62">
        <v>2</v>
      </c>
      <c r="R108" s="63">
        <v>1</v>
      </c>
      <c r="S108" s="59"/>
      <c r="T108" s="64"/>
      <c r="U108" s="74">
        <f>D108+E108+F108+H108+I108+J108+K108+L108+M108+N108+O108+P108+Q108+R108+S108+T108</f>
        <v>5</v>
      </c>
      <c r="V108" s="20">
        <f t="shared" si="1"/>
        <v>105</v>
      </c>
    </row>
    <row r="109" spans="1:22" ht="15.75" customHeight="1" x14ac:dyDescent="0.2">
      <c r="A109" s="44" t="s">
        <v>104</v>
      </c>
      <c r="B109" s="46"/>
      <c r="C109" s="71" t="s">
        <v>10</v>
      </c>
      <c r="D109" s="57"/>
      <c r="E109" s="58"/>
      <c r="F109" s="59"/>
      <c r="G109" s="59"/>
      <c r="H109" s="60"/>
      <c r="I109" s="89"/>
      <c r="J109" s="82"/>
      <c r="K109" s="61"/>
      <c r="L109" s="59"/>
      <c r="M109" s="60"/>
      <c r="N109" s="58"/>
      <c r="O109" s="59"/>
      <c r="P109" s="61">
        <v>1</v>
      </c>
      <c r="Q109" s="62"/>
      <c r="R109" s="63">
        <v>4</v>
      </c>
      <c r="S109" s="59"/>
      <c r="T109" s="64"/>
      <c r="U109" s="74">
        <f>D109+E109+F109+H109+I109+J109+K109+L109+M109+N109+O109+P109+Q109+R109+S109+T109</f>
        <v>5</v>
      </c>
      <c r="V109" s="20">
        <f t="shared" si="1"/>
        <v>106</v>
      </c>
    </row>
    <row r="110" spans="1:22" ht="15.75" customHeight="1" x14ac:dyDescent="0.2">
      <c r="A110" s="44" t="s">
        <v>152</v>
      </c>
      <c r="B110" s="46"/>
      <c r="C110" s="71" t="s">
        <v>0</v>
      </c>
      <c r="D110" s="57"/>
      <c r="E110" s="58"/>
      <c r="F110" s="59"/>
      <c r="G110" s="59"/>
      <c r="H110" s="60"/>
      <c r="I110" s="89"/>
      <c r="J110" s="82"/>
      <c r="K110" s="61"/>
      <c r="L110" s="59"/>
      <c r="M110" s="60"/>
      <c r="N110" s="58"/>
      <c r="O110" s="59"/>
      <c r="P110" s="61"/>
      <c r="Q110" s="62">
        <v>4</v>
      </c>
      <c r="R110" s="63"/>
      <c r="S110" s="59"/>
      <c r="T110" s="64"/>
      <c r="U110" s="74">
        <f>D110+E110+F110+H110+I110+J110+K110+L110+M110+N110+O110+P110+Q110+R110+S110+T110</f>
        <v>4</v>
      </c>
      <c r="V110" s="20">
        <f t="shared" si="1"/>
        <v>107</v>
      </c>
    </row>
    <row r="111" spans="1:22" ht="15.75" customHeight="1" x14ac:dyDescent="0.2">
      <c r="A111" s="44" t="s">
        <v>227</v>
      </c>
      <c r="B111" s="46"/>
      <c r="C111" s="71" t="s">
        <v>1</v>
      </c>
      <c r="D111" s="57"/>
      <c r="E111" s="58"/>
      <c r="F111" s="59"/>
      <c r="G111" s="59"/>
      <c r="H111" s="60"/>
      <c r="I111" s="89"/>
      <c r="J111" s="82"/>
      <c r="K111" s="61"/>
      <c r="L111" s="59"/>
      <c r="M111" s="60"/>
      <c r="N111" s="58"/>
      <c r="O111" s="59"/>
      <c r="P111" s="61"/>
      <c r="Q111" s="62"/>
      <c r="R111" s="63"/>
      <c r="S111" s="59"/>
      <c r="T111" s="64">
        <v>4</v>
      </c>
      <c r="U111" s="74">
        <f>D111+E111+F111+H111+I111+J111+K111+L111+M111+N111+O111+P111+Q111+R111+S111+T111</f>
        <v>4</v>
      </c>
      <c r="V111" s="20">
        <f t="shared" si="1"/>
        <v>108</v>
      </c>
    </row>
    <row r="112" spans="1:22" ht="15.75" customHeight="1" x14ac:dyDescent="0.2">
      <c r="A112" s="44" t="s">
        <v>14</v>
      </c>
      <c r="B112" s="46"/>
      <c r="C112" s="71" t="s">
        <v>41</v>
      </c>
      <c r="D112" s="57"/>
      <c r="E112" s="58"/>
      <c r="F112" s="59"/>
      <c r="G112" s="59"/>
      <c r="H112" s="60"/>
      <c r="I112" s="89"/>
      <c r="J112" s="82"/>
      <c r="K112" s="61"/>
      <c r="L112" s="59"/>
      <c r="M112" s="60"/>
      <c r="N112" s="58"/>
      <c r="O112" s="59"/>
      <c r="P112" s="61"/>
      <c r="Q112" s="62"/>
      <c r="R112" s="63">
        <v>4</v>
      </c>
      <c r="S112" s="59"/>
      <c r="T112" s="64"/>
      <c r="U112" s="74">
        <f>D112+E112+F112+H112+I112+J112+K112+L112+M112+N112+O112+P112+Q112+R112+S112+T112</f>
        <v>4</v>
      </c>
      <c r="V112" s="20">
        <f t="shared" si="1"/>
        <v>109</v>
      </c>
    </row>
    <row r="113" spans="1:22" ht="15.75" customHeight="1" x14ac:dyDescent="0.2">
      <c r="A113" s="44" t="s">
        <v>160</v>
      </c>
      <c r="B113" s="46"/>
      <c r="C113" s="71" t="s">
        <v>20</v>
      </c>
      <c r="D113" s="57"/>
      <c r="E113" s="58"/>
      <c r="F113" s="59"/>
      <c r="G113" s="59"/>
      <c r="H113" s="60"/>
      <c r="I113" s="89"/>
      <c r="J113" s="82"/>
      <c r="K113" s="61"/>
      <c r="L113" s="59"/>
      <c r="M113" s="60"/>
      <c r="N113" s="58"/>
      <c r="O113" s="59"/>
      <c r="P113" s="61"/>
      <c r="Q113" s="62">
        <v>4</v>
      </c>
      <c r="R113" s="63"/>
      <c r="S113" s="59"/>
      <c r="T113" s="64"/>
      <c r="U113" s="74">
        <f>D113+E113+F113+H113+I113+J113+K113+L113+M113+N113+O113+P113+Q113+R113+S113+T113</f>
        <v>4</v>
      </c>
      <c r="V113" s="20">
        <f t="shared" si="1"/>
        <v>110</v>
      </c>
    </row>
    <row r="114" spans="1:22" ht="15.75" customHeight="1" x14ac:dyDescent="0.2">
      <c r="A114" s="44" t="s">
        <v>257</v>
      </c>
      <c r="B114" s="46"/>
      <c r="C114" s="71" t="s">
        <v>0</v>
      </c>
      <c r="D114" s="57"/>
      <c r="E114" s="58"/>
      <c r="F114" s="59"/>
      <c r="G114" s="59"/>
      <c r="H114" s="60"/>
      <c r="I114" s="89"/>
      <c r="J114" s="82">
        <v>4</v>
      </c>
      <c r="K114" s="61"/>
      <c r="L114" s="59"/>
      <c r="M114" s="60"/>
      <c r="N114" s="58"/>
      <c r="O114" s="59"/>
      <c r="P114" s="61"/>
      <c r="Q114" s="62"/>
      <c r="R114" s="63"/>
      <c r="S114" s="59"/>
      <c r="T114" s="64"/>
      <c r="U114" s="74">
        <f>D114+E114+F114+H114+I114+J114+K114+L114+M114+N114+O114+P114+Q114+R114+S114+T114</f>
        <v>4</v>
      </c>
      <c r="V114" s="20">
        <f t="shared" si="1"/>
        <v>111</v>
      </c>
    </row>
    <row r="115" spans="1:22" ht="15.75" customHeight="1" x14ac:dyDescent="0.2">
      <c r="A115" s="44" t="s">
        <v>255</v>
      </c>
      <c r="B115" s="46"/>
      <c r="C115" s="71" t="s">
        <v>20</v>
      </c>
      <c r="D115" s="57"/>
      <c r="E115" s="58"/>
      <c r="F115" s="59"/>
      <c r="G115" s="59"/>
      <c r="H115" s="60"/>
      <c r="I115" s="89"/>
      <c r="J115" s="82"/>
      <c r="K115" s="61"/>
      <c r="L115" s="59">
        <v>2</v>
      </c>
      <c r="M115" s="60"/>
      <c r="N115" s="58"/>
      <c r="O115" s="59"/>
      <c r="P115" s="61"/>
      <c r="Q115" s="62"/>
      <c r="R115" s="63">
        <v>2</v>
      </c>
      <c r="S115" s="59"/>
      <c r="T115" s="64"/>
      <c r="U115" s="74">
        <f>D115+E115+F115+H115+I115+J115+K115+L115+M115+N115+O115+P115+Q115+R115+S115+T115</f>
        <v>4</v>
      </c>
      <c r="V115" s="20">
        <f t="shared" si="1"/>
        <v>112</v>
      </c>
    </row>
    <row r="116" spans="1:22" ht="15.75" customHeight="1" x14ac:dyDescent="0.2">
      <c r="A116" s="44" t="s">
        <v>138</v>
      </c>
      <c r="B116" s="18"/>
      <c r="C116" s="71" t="s">
        <v>1</v>
      </c>
      <c r="D116" s="27"/>
      <c r="E116" s="21"/>
      <c r="F116" s="1"/>
      <c r="G116" s="1"/>
      <c r="H116" s="22"/>
      <c r="I116" s="88"/>
      <c r="J116" s="83">
        <v>4</v>
      </c>
      <c r="K116" s="16"/>
      <c r="L116" s="1"/>
      <c r="M116" s="22"/>
      <c r="N116" s="21"/>
      <c r="O116" s="1"/>
      <c r="P116" s="16"/>
      <c r="Q116" s="35"/>
      <c r="R116" s="38"/>
      <c r="S116" s="1"/>
      <c r="T116" s="32"/>
      <c r="U116" s="74">
        <f>D116+E116+F116+H116+I116+J116+K116+L116+M116+N116+O116+P116+Q116+R116+S116+T116</f>
        <v>4</v>
      </c>
      <c r="V116" s="20">
        <f t="shared" si="1"/>
        <v>113</v>
      </c>
    </row>
    <row r="117" spans="1:22" ht="15.75" customHeight="1" x14ac:dyDescent="0.2">
      <c r="A117" s="44" t="s">
        <v>235</v>
      </c>
      <c r="B117" s="46"/>
      <c r="C117" s="71" t="s">
        <v>20</v>
      </c>
      <c r="D117" s="57"/>
      <c r="E117" s="58"/>
      <c r="F117" s="59"/>
      <c r="G117" s="59"/>
      <c r="H117" s="60"/>
      <c r="I117" s="89"/>
      <c r="J117" s="82"/>
      <c r="K117" s="61"/>
      <c r="L117" s="59"/>
      <c r="M117" s="60"/>
      <c r="N117" s="58"/>
      <c r="O117" s="59"/>
      <c r="P117" s="61"/>
      <c r="Q117" s="62"/>
      <c r="R117" s="63"/>
      <c r="S117" s="59"/>
      <c r="T117" s="64">
        <v>4</v>
      </c>
      <c r="U117" s="74">
        <f>D117+E117+F117+H117+I117+J117+K117+L117+M117+N117+O117+P117+Q117+R117+S117+T117</f>
        <v>4</v>
      </c>
      <c r="V117" s="20">
        <f t="shared" si="1"/>
        <v>114</v>
      </c>
    </row>
    <row r="118" spans="1:22" ht="15.75" customHeight="1" x14ac:dyDescent="0.2">
      <c r="A118" s="44" t="s">
        <v>57</v>
      </c>
      <c r="B118" s="46"/>
      <c r="C118" s="71" t="s">
        <v>0</v>
      </c>
      <c r="D118" s="57"/>
      <c r="E118" s="58"/>
      <c r="F118" s="59"/>
      <c r="G118" s="59"/>
      <c r="H118" s="60"/>
      <c r="I118" s="89"/>
      <c r="J118" s="82"/>
      <c r="K118" s="61"/>
      <c r="L118" s="59"/>
      <c r="M118" s="60"/>
      <c r="N118" s="58"/>
      <c r="O118" s="59"/>
      <c r="P118" s="61"/>
      <c r="Q118" s="62"/>
      <c r="R118" s="63"/>
      <c r="S118" s="59">
        <v>4</v>
      </c>
      <c r="T118" s="64"/>
      <c r="U118" s="74">
        <f>D118+E118+F118+H118+I118+J118+K118+L118+M118+N118+O118+P118+Q118+R118+S118+T118</f>
        <v>4</v>
      </c>
      <c r="V118" s="20">
        <f t="shared" si="1"/>
        <v>115</v>
      </c>
    </row>
    <row r="119" spans="1:22" ht="15.75" customHeight="1" x14ac:dyDescent="0.2">
      <c r="A119" s="44" t="s">
        <v>59</v>
      </c>
      <c r="B119" s="46"/>
      <c r="C119" s="71" t="s">
        <v>41</v>
      </c>
      <c r="D119" s="57"/>
      <c r="E119" s="58"/>
      <c r="F119" s="59"/>
      <c r="G119" s="59"/>
      <c r="H119" s="60"/>
      <c r="I119" s="89"/>
      <c r="J119" s="82"/>
      <c r="K119" s="61"/>
      <c r="L119" s="59"/>
      <c r="M119" s="60"/>
      <c r="N119" s="58"/>
      <c r="O119" s="59"/>
      <c r="P119" s="61"/>
      <c r="Q119" s="62"/>
      <c r="R119" s="63">
        <v>2</v>
      </c>
      <c r="S119" s="59"/>
      <c r="T119" s="64">
        <v>2</v>
      </c>
      <c r="U119" s="74">
        <f>D119+E119+F119+H119+I119+J119+K119+L119+M119+N119+O119+P119+Q119+R119+S119+T119</f>
        <v>4</v>
      </c>
      <c r="V119" s="20">
        <f t="shared" si="1"/>
        <v>116</v>
      </c>
    </row>
    <row r="120" spans="1:22" ht="15.75" customHeight="1" x14ac:dyDescent="0.2">
      <c r="A120" s="44" t="s">
        <v>66</v>
      </c>
      <c r="B120" s="46"/>
      <c r="C120" s="71" t="s">
        <v>0</v>
      </c>
      <c r="D120" s="57"/>
      <c r="E120" s="58"/>
      <c r="F120" s="59"/>
      <c r="G120" s="59"/>
      <c r="H120" s="60"/>
      <c r="I120" s="89"/>
      <c r="J120" s="82"/>
      <c r="K120" s="61"/>
      <c r="L120" s="59"/>
      <c r="M120" s="60"/>
      <c r="N120" s="58"/>
      <c r="O120" s="59"/>
      <c r="P120" s="61">
        <v>2</v>
      </c>
      <c r="Q120" s="62">
        <v>2</v>
      </c>
      <c r="R120" s="63"/>
      <c r="S120" s="59"/>
      <c r="T120" s="64"/>
      <c r="U120" s="74">
        <f>D120+E120+F120+H120+I120+J120+K120+L120+M120+N120+O120+P120+Q120+R120+S120+T120</f>
        <v>4</v>
      </c>
      <c r="V120" s="20">
        <f t="shared" si="1"/>
        <v>117</v>
      </c>
    </row>
    <row r="121" spans="1:22" ht="15.75" customHeight="1" x14ac:dyDescent="0.2">
      <c r="A121" s="44" t="s">
        <v>234</v>
      </c>
      <c r="B121" s="46"/>
      <c r="C121" s="71" t="s">
        <v>9</v>
      </c>
      <c r="D121" s="57"/>
      <c r="E121" s="58"/>
      <c r="F121" s="59"/>
      <c r="G121" s="59"/>
      <c r="H121" s="60"/>
      <c r="I121" s="89"/>
      <c r="J121" s="82"/>
      <c r="K121" s="61"/>
      <c r="L121" s="59"/>
      <c r="M121" s="60"/>
      <c r="N121" s="58"/>
      <c r="O121" s="59"/>
      <c r="P121" s="61"/>
      <c r="Q121" s="62"/>
      <c r="R121" s="63">
        <v>2</v>
      </c>
      <c r="S121" s="59"/>
      <c r="T121" s="64">
        <v>2</v>
      </c>
      <c r="U121" s="74">
        <f>D121+E121+F121+H121+I121+J121+K121+L121+M121+N121+O121+P121+Q121+R121+S121+T121</f>
        <v>4</v>
      </c>
      <c r="V121" s="20">
        <f t="shared" si="1"/>
        <v>118</v>
      </c>
    </row>
    <row r="122" spans="1:22" ht="15.75" customHeight="1" x14ac:dyDescent="0.2">
      <c r="A122" s="44" t="s">
        <v>184</v>
      </c>
      <c r="B122" s="46"/>
      <c r="C122" s="71" t="s">
        <v>1</v>
      </c>
      <c r="D122" s="57"/>
      <c r="E122" s="58"/>
      <c r="F122" s="59"/>
      <c r="G122" s="59"/>
      <c r="H122" s="60"/>
      <c r="I122" s="89"/>
      <c r="J122" s="82"/>
      <c r="K122" s="61"/>
      <c r="L122" s="59"/>
      <c r="M122" s="60"/>
      <c r="N122" s="58"/>
      <c r="O122" s="59"/>
      <c r="P122" s="61"/>
      <c r="Q122" s="62">
        <v>4</v>
      </c>
      <c r="R122" s="63"/>
      <c r="S122" s="59"/>
      <c r="T122" s="64"/>
      <c r="U122" s="74">
        <f>D122+E122+F122+H122+I122+J122+K122+L122+M122+N122+O122+P122+Q122+R122+S122+T122</f>
        <v>4</v>
      </c>
      <c r="V122" s="20">
        <f t="shared" si="1"/>
        <v>119</v>
      </c>
    </row>
    <row r="123" spans="1:22" ht="15.75" customHeight="1" x14ac:dyDescent="0.2">
      <c r="A123" s="44" t="s">
        <v>158</v>
      </c>
      <c r="B123" s="46"/>
      <c r="C123" s="71" t="s">
        <v>7</v>
      </c>
      <c r="D123" s="57"/>
      <c r="E123" s="58"/>
      <c r="F123" s="59"/>
      <c r="G123" s="59"/>
      <c r="H123" s="60"/>
      <c r="I123" s="89"/>
      <c r="J123" s="82"/>
      <c r="K123" s="61">
        <v>2</v>
      </c>
      <c r="L123" s="59"/>
      <c r="M123" s="60"/>
      <c r="N123" s="58"/>
      <c r="O123" s="59"/>
      <c r="P123" s="61"/>
      <c r="Q123" s="62"/>
      <c r="R123" s="63">
        <v>2</v>
      </c>
      <c r="S123" s="59"/>
      <c r="T123" s="64"/>
      <c r="U123" s="74">
        <f>D123+E123+F123+H123+I123+J123+K123+L123+M123+N123+O123+P123+Q123+R123+S123+T123</f>
        <v>4</v>
      </c>
      <c r="V123" s="20">
        <f t="shared" si="1"/>
        <v>120</v>
      </c>
    </row>
    <row r="124" spans="1:22" ht="15.75" customHeight="1" x14ac:dyDescent="0.2">
      <c r="A124" s="44" t="s">
        <v>220</v>
      </c>
      <c r="B124" s="46"/>
      <c r="C124" s="71" t="s">
        <v>20</v>
      </c>
      <c r="D124" s="57"/>
      <c r="E124" s="58"/>
      <c r="F124" s="59"/>
      <c r="G124" s="59"/>
      <c r="H124" s="60"/>
      <c r="I124" s="89"/>
      <c r="J124" s="82"/>
      <c r="K124" s="61"/>
      <c r="L124" s="59"/>
      <c r="M124" s="60"/>
      <c r="N124" s="58"/>
      <c r="O124" s="59"/>
      <c r="P124" s="61"/>
      <c r="Q124" s="62"/>
      <c r="R124" s="63">
        <v>4</v>
      </c>
      <c r="S124" s="59"/>
      <c r="T124" s="64"/>
      <c r="U124" s="74">
        <f>D124+E124+F124+H124+I124+J124+K124+L124+M124+N124+O124+P124+Q124+R124+S124+T124</f>
        <v>4</v>
      </c>
      <c r="V124" s="20">
        <f t="shared" si="1"/>
        <v>121</v>
      </c>
    </row>
    <row r="125" spans="1:22" ht="15.75" customHeight="1" x14ac:dyDescent="0.2">
      <c r="A125" s="44" t="s">
        <v>109</v>
      </c>
      <c r="B125" s="46"/>
      <c r="C125" s="71" t="s">
        <v>10</v>
      </c>
      <c r="D125" s="57"/>
      <c r="E125" s="58"/>
      <c r="F125" s="59"/>
      <c r="G125" s="59"/>
      <c r="H125" s="60"/>
      <c r="I125" s="89"/>
      <c r="J125" s="82"/>
      <c r="K125" s="61"/>
      <c r="L125" s="59"/>
      <c r="M125" s="60"/>
      <c r="N125" s="58"/>
      <c r="O125" s="59"/>
      <c r="P125" s="61">
        <v>1</v>
      </c>
      <c r="Q125" s="62"/>
      <c r="R125" s="63">
        <v>3</v>
      </c>
      <c r="S125" s="59"/>
      <c r="T125" s="64"/>
      <c r="U125" s="74">
        <f>D125+E125+F125+H125+I125+J125+K125+L125+M125+N125+O125+P125+Q125+R125+S125+T125</f>
        <v>4</v>
      </c>
      <c r="V125" s="20">
        <f t="shared" si="1"/>
        <v>122</v>
      </c>
    </row>
    <row r="126" spans="1:22" ht="15.75" customHeight="1" x14ac:dyDescent="0.2">
      <c r="A126" s="44" t="s">
        <v>110</v>
      </c>
      <c r="B126" s="46"/>
      <c r="C126" s="71" t="s">
        <v>10</v>
      </c>
      <c r="D126" s="57"/>
      <c r="E126" s="58"/>
      <c r="F126" s="59"/>
      <c r="G126" s="59"/>
      <c r="H126" s="60"/>
      <c r="I126" s="89"/>
      <c r="J126" s="82"/>
      <c r="K126" s="61"/>
      <c r="L126" s="59"/>
      <c r="M126" s="60"/>
      <c r="N126" s="58"/>
      <c r="O126" s="59"/>
      <c r="P126" s="61"/>
      <c r="Q126" s="62">
        <v>2</v>
      </c>
      <c r="R126" s="63">
        <v>2</v>
      </c>
      <c r="S126" s="59"/>
      <c r="T126" s="64"/>
      <c r="U126" s="74">
        <f>D126+E126+F126+H126+I126+J126+K126+L126+M126+N126+O126+P126+Q126+R126+S126+T126</f>
        <v>4</v>
      </c>
      <c r="V126" s="20">
        <f t="shared" si="1"/>
        <v>123</v>
      </c>
    </row>
    <row r="127" spans="1:22" ht="15.75" customHeight="1" x14ac:dyDescent="0.2">
      <c r="A127" s="44" t="s">
        <v>248</v>
      </c>
      <c r="B127" s="46"/>
      <c r="C127" s="71" t="s">
        <v>0</v>
      </c>
      <c r="D127" s="57"/>
      <c r="E127" s="58"/>
      <c r="F127" s="59"/>
      <c r="G127" s="59"/>
      <c r="H127" s="60"/>
      <c r="I127" s="89"/>
      <c r="J127" s="82"/>
      <c r="K127" s="61"/>
      <c r="L127" s="59"/>
      <c r="M127" s="60"/>
      <c r="N127" s="58"/>
      <c r="O127" s="59"/>
      <c r="P127" s="61"/>
      <c r="Q127" s="62"/>
      <c r="R127" s="63">
        <v>3</v>
      </c>
      <c r="S127" s="59"/>
      <c r="T127" s="64"/>
      <c r="U127" s="74">
        <f>D127+E127+F127+H127+I127+J127+K127+L127+M127+N127+O127+P127+Q127+R127+S127+T127</f>
        <v>3</v>
      </c>
      <c r="V127" s="20">
        <f t="shared" si="1"/>
        <v>124</v>
      </c>
    </row>
    <row r="128" spans="1:22" ht="15.75" customHeight="1" x14ac:dyDescent="0.2">
      <c r="A128" s="44" t="s">
        <v>153</v>
      </c>
      <c r="B128" s="46"/>
      <c r="C128" s="71" t="s">
        <v>10</v>
      </c>
      <c r="D128" s="57"/>
      <c r="E128" s="58"/>
      <c r="F128" s="59"/>
      <c r="G128" s="59"/>
      <c r="H128" s="60"/>
      <c r="I128" s="89"/>
      <c r="J128" s="82"/>
      <c r="K128" s="61"/>
      <c r="L128" s="59"/>
      <c r="M128" s="60"/>
      <c r="N128" s="58"/>
      <c r="O128" s="59"/>
      <c r="P128" s="61"/>
      <c r="Q128" s="62"/>
      <c r="R128" s="63">
        <v>3</v>
      </c>
      <c r="S128" s="59"/>
      <c r="T128" s="64"/>
      <c r="U128" s="74">
        <f>D128+E128+F128+H128+I128+J128+K128+L128+M128+N128+O128+P128+Q128+R128+S128+T128</f>
        <v>3</v>
      </c>
      <c r="V128" s="20">
        <f t="shared" si="1"/>
        <v>125</v>
      </c>
    </row>
    <row r="129" spans="1:22" ht="15.75" customHeight="1" x14ac:dyDescent="0.2">
      <c r="A129" s="44" t="s">
        <v>244</v>
      </c>
      <c r="B129" s="46"/>
      <c r="C129" s="71" t="s">
        <v>41</v>
      </c>
      <c r="D129" s="57"/>
      <c r="E129" s="58"/>
      <c r="F129" s="59"/>
      <c r="G129" s="59"/>
      <c r="H129" s="60"/>
      <c r="I129" s="89"/>
      <c r="J129" s="82"/>
      <c r="K129" s="61"/>
      <c r="L129" s="59"/>
      <c r="M129" s="60"/>
      <c r="N129" s="58"/>
      <c r="O129" s="59"/>
      <c r="P129" s="61"/>
      <c r="Q129" s="62">
        <v>2</v>
      </c>
      <c r="R129" s="63"/>
      <c r="S129" s="59"/>
      <c r="T129" s="64"/>
      <c r="U129" s="74">
        <f>D129+E129+F129+H129+I129+J129+K129+L129+M129+N129+O129+P129+Q129+R129+S129+T129</f>
        <v>2</v>
      </c>
      <c r="V129" s="20">
        <f t="shared" si="1"/>
        <v>126</v>
      </c>
    </row>
    <row r="130" spans="1:22" ht="15.75" customHeight="1" x14ac:dyDescent="0.2">
      <c r="A130" s="44" t="s">
        <v>232</v>
      </c>
      <c r="B130" s="46"/>
      <c r="C130" s="71" t="s">
        <v>17</v>
      </c>
      <c r="D130" s="57"/>
      <c r="E130" s="58"/>
      <c r="F130" s="59"/>
      <c r="G130" s="59"/>
      <c r="H130" s="60"/>
      <c r="I130" s="89"/>
      <c r="J130" s="82"/>
      <c r="K130" s="61"/>
      <c r="L130" s="59"/>
      <c r="M130" s="60"/>
      <c r="N130" s="58"/>
      <c r="O130" s="59"/>
      <c r="P130" s="61"/>
      <c r="Q130" s="62"/>
      <c r="R130" s="63"/>
      <c r="S130" s="59"/>
      <c r="T130" s="64">
        <v>2</v>
      </c>
      <c r="U130" s="74">
        <f>D130+E130+F130+H130+I130+J130+K130+L130+M130+N130+O130+P130+Q130+R130+S130+T130</f>
        <v>2</v>
      </c>
      <c r="V130" s="20">
        <f t="shared" si="1"/>
        <v>127</v>
      </c>
    </row>
    <row r="131" spans="1:22" ht="15.75" customHeight="1" x14ac:dyDescent="0.2">
      <c r="A131" s="44" t="s">
        <v>150</v>
      </c>
      <c r="B131" s="46"/>
      <c r="C131" s="71" t="s">
        <v>9</v>
      </c>
      <c r="D131" s="57"/>
      <c r="E131" s="58"/>
      <c r="F131" s="59"/>
      <c r="G131" s="59"/>
      <c r="H131" s="60"/>
      <c r="I131" s="89"/>
      <c r="J131" s="82"/>
      <c r="K131" s="61"/>
      <c r="L131" s="59"/>
      <c r="M131" s="60"/>
      <c r="N131" s="58"/>
      <c r="O131" s="59"/>
      <c r="P131" s="61"/>
      <c r="Q131" s="62"/>
      <c r="R131" s="63"/>
      <c r="S131" s="59">
        <v>2</v>
      </c>
      <c r="T131" s="64"/>
      <c r="U131" s="74">
        <f>D131+E131+F131+H131+I131+J131+K131+L131+M131+N131+O131+P131+Q131+R131+S131+T131</f>
        <v>2</v>
      </c>
      <c r="V131" s="20">
        <f t="shared" si="1"/>
        <v>128</v>
      </c>
    </row>
    <row r="132" spans="1:22" ht="15.75" customHeight="1" x14ac:dyDescent="0.2">
      <c r="A132" s="44" t="s">
        <v>128</v>
      </c>
      <c r="B132" s="46"/>
      <c r="C132" s="71" t="s">
        <v>41</v>
      </c>
      <c r="D132" s="57"/>
      <c r="E132" s="58"/>
      <c r="F132" s="59"/>
      <c r="G132" s="59"/>
      <c r="H132" s="60"/>
      <c r="I132" s="89"/>
      <c r="J132" s="82"/>
      <c r="K132" s="61"/>
      <c r="L132" s="59"/>
      <c r="M132" s="60"/>
      <c r="N132" s="58"/>
      <c r="O132" s="59"/>
      <c r="P132" s="61">
        <v>2</v>
      </c>
      <c r="Q132" s="62"/>
      <c r="R132" s="63"/>
      <c r="S132" s="59"/>
      <c r="T132" s="64"/>
      <c r="U132" s="74">
        <f>D132+E132+F132+H132+I132+J132+K132+L132+M132+N132+O132+P132+Q132+R132+S132+T132</f>
        <v>2</v>
      </c>
      <c r="V132" s="20">
        <f t="shared" si="1"/>
        <v>129</v>
      </c>
    </row>
    <row r="133" spans="1:22" ht="15.75" customHeight="1" x14ac:dyDescent="0.2">
      <c r="A133" s="44" t="s">
        <v>22</v>
      </c>
      <c r="B133" s="18"/>
      <c r="C133" s="71" t="s">
        <v>1</v>
      </c>
      <c r="D133" s="27"/>
      <c r="E133" s="21"/>
      <c r="F133" s="1"/>
      <c r="G133" s="1"/>
      <c r="H133" s="22"/>
      <c r="I133" s="88"/>
      <c r="J133" s="83"/>
      <c r="K133" s="16">
        <v>2</v>
      </c>
      <c r="L133" s="1"/>
      <c r="M133" s="22"/>
      <c r="N133" s="21"/>
      <c r="O133" s="1"/>
      <c r="P133" s="16"/>
      <c r="Q133" s="35"/>
      <c r="R133" s="38"/>
      <c r="S133" s="1"/>
      <c r="T133" s="32"/>
      <c r="U133" s="74">
        <f>D133+E133+F133+H133+I133+J133+K133+L133+M133+N133+O133+P133+Q133+R133+S133+T133</f>
        <v>2</v>
      </c>
      <c r="V133" s="20">
        <f t="shared" ref="V133:V196" si="2">ROW(A130)</f>
        <v>130</v>
      </c>
    </row>
    <row r="134" spans="1:22" ht="15.75" customHeight="1" x14ac:dyDescent="0.2">
      <c r="A134" s="44" t="s">
        <v>23</v>
      </c>
      <c r="B134" s="46"/>
      <c r="C134" s="71" t="s">
        <v>10</v>
      </c>
      <c r="D134" s="57"/>
      <c r="E134" s="58"/>
      <c r="F134" s="59"/>
      <c r="G134" s="59"/>
      <c r="H134" s="60"/>
      <c r="I134" s="89"/>
      <c r="J134" s="82"/>
      <c r="K134" s="61"/>
      <c r="L134" s="59"/>
      <c r="M134" s="60"/>
      <c r="N134" s="58"/>
      <c r="O134" s="59"/>
      <c r="P134" s="61"/>
      <c r="Q134" s="62"/>
      <c r="R134" s="63">
        <v>2</v>
      </c>
      <c r="S134" s="59"/>
      <c r="T134" s="64"/>
      <c r="U134" s="74">
        <f>D134+E134+F134+H134+I134+J134+K134+L134+M134+N134+O134+P134+Q134+R134+S134+T134</f>
        <v>2</v>
      </c>
      <c r="V134" s="20">
        <f t="shared" si="2"/>
        <v>131</v>
      </c>
    </row>
    <row r="135" spans="1:22" ht="15.75" customHeight="1" x14ac:dyDescent="0.2">
      <c r="A135" s="44" t="s">
        <v>258</v>
      </c>
      <c r="B135" s="46"/>
      <c r="C135" s="71" t="s">
        <v>9</v>
      </c>
      <c r="D135" s="57"/>
      <c r="E135" s="58"/>
      <c r="F135" s="59"/>
      <c r="G135" s="59"/>
      <c r="H135" s="60"/>
      <c r="I135" s="89"/>
      <c r="J135" s="82">
        <v>2</v>
      </c>
      <c r="K135" s="61"/>
      <c r="L135" s="59"/>
      <c r="M135" s="60"/>
      <c r="N135" s="58"/>
      <c r="O135" s="59"/>
      <c r="P135" s="61"/>
      <c r="Q135" s="62"/>
      <c r="R135" s="63"/>
      <c r="S135" s="59"/>
      <c r="T135" s="64"/>
      <c r="U135" s="74">
        <f>D135+E135+F135+H135+I135+J135+K135+L135+M135+N135+O135+P135+Q135+R135+S135+T135</f>
        <v>2</v>
      </c>
      <c r="V135" s="20">
        <f t="shared" si="2"/>
        <v>132</v>
      </c>
    </row>
    <row r="136" spans="1:22" ht="15.75" customHeight="1" x14ac:dyDescent="0.2">
      <c r="A136" s="44" t="s">
        <v>197</v>
      </c>
      <c r="B136" s="46"/>
      <c r="C136" s="71" t="s">
        <v>3</v>
      </c>
      <c r="D136" s="57"/>
      <c r="E136" s="58"/>
      <c r="F136" s="59"/>
      <c r="G136" s="59"/>
      <c r="H136" s="60"/>
      <c r="I136" s="89"/>
      <c r="J136" s="82"/>
      <c r="K136" s="61"/>
      <c r="L136" s="59"/>
      <c r="M136" s="60"/>
      <c r="N136" s="58"/>
      <c r="O136" s="59"/>
      <c r="P136" s="61"/>
      <c r="Q136" s="62"/>
      <c r="R136" s="63"/>
      <c r="S136" s="59">
        <v>2</v>
      </c>
      <c r="T136" s="64"/>
      <c r="U136" s="74">
        <f>D136+E136+F136+H136+I136+J136+K136+L136+M136+N136+O136+P136+Q136+R136+S136+T136</f>
        <v>2</v>
      </c>
      <c r="V136" s="20">
        <f t="shared" si="2"/>
        <v>133</v>
      </c>
    </row>
    <row r="137" spans="1:22" ht="15.75" customHeight="1" x14ac:dyDescent="0.2">
      <c r="A137" s="44" t="s">
        <v>242</v>
      </c>
      <c r="B137" s="46"/>
      <c r="C137" s="71" t="s">
        <v>9</v>
      </c>
      <c r="D137" s="57"/>
      <c r="E137" s="58"/>
      <c r="F137" s="59"/>
      <c r="G137" s="59"/>
      <c r="H137" s="60"/>
      <c r="I137" s="89"/>
      <c r="J137" s="82"/>
      <c r="K137" s="61"/>
      <c r="L137" s="59"/>
      <c r="M137" s="60"/>
      <c r="N137" s="58"/>
      <c r="O137" s="59"/>
      <c r="P137" s="61"/>
      <c r="Q137" s="62">
        <v>2</v>
      </c>
      <c r="R137" s="63"/>
      <c r="S137" s="59"/>
      <c r="T137" s="64"/>
      <c r="U137" s="74">
        <f>D137+E137+F137+H137+I137+J137+K137+L137+M137+N137+O137+P137+Q137+R137+S137+T137</f>
        <v>2</v>
      </c>
      <c r="V137" s="20">
        <f t="shared" si="2"/>
        <v>134</v>
      </c>
    </row>
    <row r="138" spans="1:22" ht="15.75" customHeight="1" x14ac:dyDescent="0.2">
      <c r="A138" s="44" t="s">
        <v>36</v>
      </c>
      <c r="B138" s="46"/>
      <c r="C138" s="71" t="s">
        <v>1</v>
      </c>
      <c r="D138" s="57"/>
      <c r="E138" s="58"/>
      <c r="F138" s="59"/>
      <c r="G138" s="59"/>
      <c r="H138" s="60"/>
      <c r="I138" s="89"/>
      <c r="J138" s="82"/>
      <c r="K138" s="61"/>
      <c r="L138" s="59"/>
      <c r="M138" s="60"/>
      <c r="N138" s="58"/>
      <c r="O138" s="59"/>
      <c r="P138" s="61"/>
      <c r="Q138" s="62">
        <v>2</v>
      </c>
      <c r="R138" s="63"/>
      <c r="S138" s="59"/>
      <c r="T138" s="64"/>
      <c r="U138" s="74">
        <f>D138+E138+F138+H138+I138+J138+K138+L138+M138+N138+O138+P138+Q138+R138+S138+T138</f>
        <v>2</v>
      </c>
      <c r="V138" s="20">
        <f t="shared" si="2"/>
        <v>135</v>
      </c>
    </row>
    <row r="139" spans="1:22" ht="15.75" customHeight="1" x14ac:dyDescent="0.2">
      <c r="A139" s="44" t="s">
        <v>209</v>
      </c>
      <c r="B139" s="18"/>
      <c r="C139" s="71" t="s">
        <v>1</v>
      </c>
      <c r="D139" s="27"/>
      <c r="E139" s="21"/>
      <c r="F139" s="1"/>
      <c r="G139" s="1"/>
      <c r="H139" s="22"/>
      <c r="I139" s="88"/>
      <c r="J139" s="83"/>
      <c r="K139" s="16">
        <v>2</v>
      </c>
      <c r="L139" s="1"/>
      <c r="M139" s="22"/>
      <c r="N139" s="21"/>
      <c r="O139" s="1"/>
      <c r="P139" s="16"/>
      <c r="Q139" s="35"/>
      <c r="R139" s="38"/>
      <c r="S139" s="1"/>
      <c r="T139" s="32"/>
      <c r="U139" s="74">
        <f>D139+E139+F139+H139+I139+J139+K139+L139+M139+N139+O139+P139+Q139+R139+S139+T139</f>
        <v>2</v>
      </c>
      <c r="V139" s="20">
        <f t="shared" si="2"/>
        <v>136</v>
      </c>
    </row>
    <row r="140" spans="1:22" ht="15.75" customHeight="1" x14ac:dyDescent="0.2">
      <c r="A140" s="44" t="s">
        <v>198</v>
      </c>
      <c r="B140" s="46"/>
      <c r="C140" s="71" t="s">
        <v>0</v>
      </c>
      <c r="D140" s="57"/>
      <c r="E140" s="58"/>
      <c r="F140" s="59"/>
      <c r="G140" s="59"/>
      <c r="H140" s="60"/>
      <c r="I140" s="89"/>
      <c r="J140" s="82"/>
      <c r="K140" s="61"/>
      <c r="L140" s="59"/>
      <c r="M140" s="60"/>
      <c r="N140" s="58"/>
      <c r="O140" s="59"/>
      <c r="P140" s="61">
        <v>2</v>
      </c>
      <c r="Q140" s="62"/>
      <c r="R140" s="63"/>
      <c r="S140" s="59"/>
      <c r="T140" s="64"/>
      <c r="U140" s="74">
        <f>D140+E140+F140+H140+I140+J140+K140+L140+M140+N140+O140+P140+Q140+R140+S140+T140</f>
        <v>2</v>
      </c>
      <c r="V140" s="20">
        <f t="shared" si="2"/>
        <v>137</v>
      </c>
    </row>
    <row r="141" spans="1:22" ht="15.75" customHeight="1" x14ac:dyDescent="0.2">
      <c r="A141" s="44" t="s">
        <v>189</v>
      </c>
      <c r="B141" s="18"/>
      <c r="C141" s="71" t="s">
        <v>10</v>
      </c>
      <c r="D141" s="27"/>
      <c r="E141" s="21"/>
      <c r="F141" s="1"/>
      <c r="G141" s="1"/>
      <c r="H141" s="22"/>
      <c r="I141" s="88">
        <v>2</v>
      </c>
      <c r="J141" s="83"/>
      <c r="K141" s="16"/>
      <c r="L141" s="1"/>
      <c r="M141" s="22"/>
      <c r="N141" s="21"/>
      <c r="O141" s="1"/>
      <c r="P141" s="16"/>
      <c r="Q141" s="35"/>
      <c r="R141" s="38"/>
      <c r="S141" s="1"/>
      <c r="T141" s="32"/>
      <c r="U141" s="74">
        <f>D141+E141+F141+H141+I141+J141+K141+L141+M141+N141+O141+P141+Q141+R141+S141+T141</f>
        <v>2</v>
      </c>
      <c r="V141" s="20">
        <f t="shared" si="2"/>
        <v>138</v>
      </c>
    </row>
    <row r="142" spans="1:22" ht="15.75" customHeight="1" x14ac:dyDescent="0.2">
      <c r="A142" s="44" t="s">
        <v>233</v>
      </c>
      <c r="B142" s="46"/>
      <c r="C142" s="71" t="s">
        <v>20</v>
      </c>
      <c r="D142" s="57"/>
      <c r="E142" s="58"/>
      <c r="F142" s="59"/>
      <c r="G142" s="59"/>
      <c r="H142" s="60"/>
      <c r="I142" s="89"/>
      <c r="J142" s="82"/>
      <c r="K142" s="61"/>
      <c r="L142" s="59"/>
      <c r="M142" s="60"/>
      <c r="N142" s="58"/>
      <c r="O142" s="59"/>
      <c r="P142" s="61"/>
      <c r="Q142" s="62"/>
      <c r="R142" s="63"/>
      <c r="S142" s="59"/>
      <c r="T142" s="64">
        <v>2</v>
      </c>
      <c r="U142" s="74">
        <f>D142+E142+F142+H142+I142+J142+K142+L142+M142+N142+O142+P142+Q142+R142+S142+T142</f>
        <v>2</v>
      </c>
      <c r="V142" s="20">
        <f t="shared" si="2"/>
        <v>139</v>
      </c>
    </row>
    <row r="143" spans="1:22" ht="15.75" customHeight="1" x14ac:dyDescent="0.2">
      <c r="A143" s="44" t="s">
        <v>77</v>
      </c>
      <c r="B143" s="46"/>
      <c r="C143" s="71" t="s">
        <v>1</v>
      </c>
      <c r="D143" s="57"/>
      <c r="E143" s="58"/>
      <c r="F143" s="59"/>
      <c r="G143" s="59"/>
      <c r="H143" s="60"/>
      <c r="I143" s="89"/>
      <c r="J143" s="82"/>
      <c r="K143" s="61"/>
      <c r="L143" s="59"/>
      <c r="M143" s="60"/>
      <c r="N143" s="58"/>
      <c r="O143" s="59"/>
      <c r="P143" s="61"/>
      <c r="Q143" s="62">
        <v>2</v>
      </c>
      <c r="R143" s="63"/>
      <c r="S143" s="59"/>
      <c r="T143" s="64"/>
      <c r="U143" s="74">
        <f>D143+E143+F143+H143+I143+J143+K143+L143+M143+N143+O143+P143+Q143+R143+S143+T143</f>
        <v>2</v>
      </c>
      <c r="V143" s="20">
        <f t="shared" si="2"/>
        <v>140</v>
      </c>
    </row>
    <row r="144" spans="1:22" ht="15.75" customHeight="1" x14ac:dyDescent="0.2">
      <c r="A144" s="44" t="s">
        <v>86</v>
      </c>
      <c r="B144" s="46"/>
      <c r="C144" s="71" t="s">
        <v>7</v>
      </c>
      <c r="D144" s="57"/>
      <c r="E144" s="58"/>
      <c r="F144" s="59"/>
      <c r="G144" s="59"/>
      <c r="H144" s="60"/>
      <c r="I144" s="89"/>
      <c r="J144" s="82"/>
      <c r="K144" s="61"/>
      <c r="L144" s="59"/>
      <c r="M144" s="60"/>
      <c r="N144" s="58"/>
      <c r="O144" s="59"/>
      <c r="P144" s="61"/>
      <c r="Q144" s="62"/>
      <c r="R144" s="63">
        <v>2</v>
      </c>
      <c r="S144" s="59"/>
      <c r="T144" s="64"/>
      <c r="U144" s="74">
        <f>D144+E144+F144+H144+I144+J144+K144+L144+M144+N144+O144+P144+Q144+R144+S144+T144</f>
        <v>2</v>
      </c>
      <c r="V144" s="20">
        <f t="shared" si="2"/>
        <v>141</v>
      </c>
    </row>
    <row r="145" spans="1:22" ht="15.75" customHeight="1" x14ac:dyDescent="0.2">
      <c r="A145" s="44" t="s">
        <v>246</v>
      </c>
      <c r="B145" s="46"/>
      <c r="C145" s="71" t="s">
        <v>20</v>
      </c>
      <c r="D145" s="57"/>
      <c r="E145" s="58"/>
      <c r="F145" s="59"/>
      <c r="G145" s="59"/>
      <c r="H145" s="60"/>
      <c r="I145" s="89"/>
      <c r="J145" s="82"/>
      <c r="K145" s="61"/>
      <c r="L145" s="59"/>
      <c r="M145" s="60"/>
      <c r="N145" s="58"/>
      <c r="O145" s="59"/>
      <c r="P145" s="61"/>
      <c r="Q145" s="62"/>
      <c r="R145" s="63">
        <v>2</v>
      </c>
      <c r="S145" s="59"/>
      <c r="T145" s="64"/>
      <c r="U145" s="74">
        <f>D145+E145+F145+H145+I145+J145+K145+L145+M145+N145+O145+P145+Q145+R145+S145+T145</f>
        <v>2</v>
      </c>
      <c r="V145" s="20">
        <f t="shared" si="2"/>
        <v>142</v>
      </c>
    </row>
    <row r="146" spans="1:22" ht="15.75" customHeight="1" x14ac:dyDescent="0.2">
      <c r="A146" s="44" t="s">
        <v>217</v>
      </c>
      <c r="B146" s="46"/>
      <c r="C146" s="71" t="s">
        <v>0</v>
      </c>
      <c r="D146" s="57"/>
      <c r="E146" s="58"/>
      <c r="F146" s="59"/>
      <c r="G146" s="59"/>
      <c r="H146" s="60"/>
      <c r="I146" s="89"/>
      <c r="J146" s="82"/>
      <c r="K146" s="61"/>
      <c r="L146" s="59"/>
      <c r="M146" s="60"/>
      <c r="N146" s="58"/>
      <c r="O146" s="59"/>
      <c r="P146" s="61"/>
      <c r="Q146" s="62"/>
      <c r="R146" s="63"/>
      <c r="S146" s="59"/>
      <c r="T146" s="64">
        <v>2</v>
      </c>
      <c r="U146" s="74">
        <f>D146+E146+F146+H146+I146+J146+K146+L146+M146+N146+O146+P146+Q146+R146+S146+T146</f>
        <v>2</v>
      </c>
      <c r="V146" s="20">
        <f t="shared" si="2"/>
        <v>143</v>
      </c>
    </row>
    <row r="147" spans="1:22" ht="15.75" customHeight="1" x14ac:dyDescent="0.2">
      <c r="A147" s="44" t="s">
        <v>96</v>
      </c>
      <c r="B147" s="46"/>
      <c r="C147" s="71" t="s">
        <v>1</v>
      </c>
      <c r="D147" s="57"/>
      <c r="E147" s="58"/>
      <c r="F147" s="59"/>
      <c r="G147" s="59"/>
      <c r="H147" s="60"/>
      <c r="I147" s="89"/>
      <c r="J147" s="82"/>
      <c r="K147" s="61"/>
      <c r="L147" s="59"/>
      <c r="M147" s="60"/>
      <c r="N147" s="58"/>
      <c r="O147" s="59"/>
      <c r="P147" s="61">
        <v>2</v>
      </c>
      <c r="Q147" s="62"/>
      <c r="R147" s="63"/>
      <c r="S147" s="59"/>
      <c r="T147" s="64"/>
      <c r="U147" s="74">
        <f>D147+E147+F147+H147+I147+J147+K147+L147+M147+N147+O147+P147+Q147+R147+S147+T147</f>
        <v>2</v>
      </c>
      <c r="V147" s="20">
        <f t="shared" si="2"/>
        <v>144</v>
      </c>
    </row>
    <row r="148" spans="1:22" ht="16.5" customHeight="1" x14ac:dyDescent="0.2">
      <c r="A148" s="44" t="s">
        <v>103</v>
      </c>
      <c r="B148" s="46"/>
      <c r="C148" s="71" t="s">
        <v>1</v>
      </c>
      <c r="D148" s="57"/>
      <c r="E148" s="58"/>
      <c r="F148" s="59"/>
      <c r="G148" s="59"/>
      <c r="H148" s="60"/>
      <c r="I148" s="89"/>
      <c r="J148" s="82"/>
      <c r="K148" s="61"/>
      <c r="L148" s="59"/>
      <c r="M148" s="60"/>
      <c r="N148" s="58"/>
      <c r="O148" s="59"/>
      <c r="P148" s="61"/>
      <c r="Q148" s="62">
        <v>2</v>
      </c>
      <c r="R148" s="63"/>
      <c r="S148" s="59"/>
      <c r="T148" s="64"/>
      <c r="U148" s="74">
        <f>D148+E148+F148+H148+I148+J148+K148+L148+M148+N148+O148+P148+Q148+R148+S148+T148</f>
        <v>2</v>
      </c>
      <c r="V148" s="20">
        <f t="shared" si="2"/>
        <v>145</v>
      </c>
    </row>
    <row r="149" spans="1:22" ht="19.5" customHeight="1" x14ac:dyDescent="0.2">
      <c r="A149" s="44" t="s">
        <v>253</v>
      </c>
      <c r="B149" s="46"/>
      <c r="C149" s="71" t="s">
        <v>41</v>
      </c>
      <c r="D149" s="57"/>
      <c r="E149" s="58"/>
      <c r="F149" s="59"/>
      <c r="G149" s="59"/>
      <c r="H149" s="60"/>
      <c r="I149" s="89"/>
      <c r="J149" s="82"/>
      <c r="K149" s="61"/>
      <c r="L149" s="59"/>
      <c r="M149" s="60"/>
      <c r="N149" s="58"/>
      <c r="O149" s="59"/>
      <c r="P149" s="61">
        <v>2</v>
      </c>
      <c r="Q149" s="62"/>
      <c r="R149" s="63"/>
      <c r="S149" s="59"/>
      <c r="T149" s="64"/>
      <c r="U149" s="74">
        <f>D149+E149+F149+H149+I149+J149+K149+L149+M149+N149+O149+P149+Q149+R149+S149+T149</f>
        <v>2</v>
      </c>
      <c r="V149" s="20">
        <f t="shared" si="2"/>
        <v>146</v>
      </c>
    </row>
    <row r="150" spans="1:22" ht="18" customHeight="1" x14ac:dyDescent="0.2">
      <c r="A150" s="44" t="s">
        <v>105</v>
      </c>
      <c r="B150" s="46"/>
      <c r="C150" s="71" t="s">
        <v>7</v>
      </c>
      <c r="D150" s="57"/>
      <c r="E150" s="58"/>
      <c r="F150" s="59"/>
      <c r="G150" s="59"/>
      <c r="H150" s="60"/>
      <c r="I150" s="89"/>
      <c r="J150" s="82"/>
      <c r="K150" s="61"/>
      <c r="L150" s="59"/>
      <c r="M150" s="60"/>
      <c r="N150" s="58"/>
      <c r="O150" s="59"/>
      <c r="P150" s="61"/>
      <c r="Q150" s="62"/>
      <c r="R150" s="63">
        <v>2</v>
      </c>
      <c r="S150" s="59"/>
      <c r="T150" s="64"/>
      <c r="U150" s="74">
        <f>D150+E150+F150+H150+I150+J150+K150+L150+M150+N150+O150+P150+Q150+R150+S150+T150</f>
        <v>2</v>
      </c>
      <c r="V150" s="20">
        <f t="shared" si="2"/>
        <v>147</v>
      </c>
    </row>
    <row r="151" spans="1:22" ht="16.5" customHeight="1" x14ac:dyDescent="0.2">
      <c r="A151" s="44" t="s">
        <v>216</v>
      </c>
      <c r="B151" s="46"/>
      <c r="C151" s="71" t="s">
        <v>0</v>
      </c>
      <c r="D151" s="57"/>
      <c r="E151" s="58"/>
      <c r="F151" s="59"/>
      <c r="G151" s="59"/>
      <c r="H151" s="60"/>
      <c r="I151" s="89"/>
      <c r="J151" s="82"/>
      <c r="K151" s="61"/>
      <c r="L151" s="59"/>
      <c r="M151" s="60"/>
      <c r="N151" s="58"/>
      <c r="O151" s="59"/>
      <c r="P151" s="61">
        <v>2</v>
      </c>
      <c r="Q151" s="62"/>
      <c r="R151" s="63"/>
      <c r="S151" s="59"/>
      <c r="T151" s="64"/>
      <c r="U151" s="74">
        <f>D151+E151+F151+H151+I151+J151+K151+L151+M151+N151+O151+P151+Q151+R151+S151+T151</f>
        <v>2</v>
      </c>
      <c r="V151" s="20">
        <f t="shared" si="2"/>
        <v>148</v>
      </c>
    </row>
    <row r="152" spans="1:22" ht="16.5" customHeight="1" x14ac:dyDescent="0.2">
      <c r="A152" s="44" t="s">
        <v>247</v>
      </c>
      <c r="B152" s="46"/>
      <c r="C152" s="71" t="s">
        <v>7</v>
      </c>
      <c r="D152" s="57"/>
      <c r="E152" s="58"/>
      <c r="F152" s="59"/>
      <c r="G152" s="59"/>
      <c r="H152" s="60"/>
      <c r="I152" s="89"/>
      <c r="J152" s="82"/>
      <c r="K152" s="61"/>
      <c r="L152" s="59"/>
      <c r="M152" s="60"/>
      <c r="N152" s="58"/>
      <c r="O152" s="59"/>
      <c r="P152" s="61"/>
      <c r="Q152" s="62"/>
      <c r="R152" s="63">
        <v>2</v>
      </c>
      <c r="S152" s="59"/>
      <c r="T152" s="64"/>
      <c r="U152" s="74">
        <f>D152+E152+F152+H152+I152+J152+K152+L152+M152+N152+O152+P152+Q152+R152+S152+T152</f>
        <v>2</v>
      </c>
      <c r="V152" s="20">
        <f t="shared" si="2"/>
        <v>149</v>
      </c>
    </row>
    <row r="153" spans="1:22" ht="16.5" customHeight="1" x14ac:dyDescent="0.2">
      <c r="A153" s="44" t="s">
        <v>112</v>
      </c>
      <c r="B153" s="46"/>
      <c r="C153" s="71" t="s">
        <v>1</v>
      </c>
      <c r="D153" s="57"/>
      <c r="E153" s="58"/>
      <c r="F153" s="59"/>
      <c r="G153" s="59"/>
      <c r="H153" s="60"/>
      <c r="I153" s="89"/>
      <c r="J153" s="82"/>
      <c r="K153" s="61"/>
      <c r="L153" s="59"/>
      <c r="M153" s="60"/>
      <c r="N153" s="58"/>
      <c r="O153" s="59"/>
      <c r="P153" s="61">
        <v>2</v>
      </c>
      <c r="Q153" s="62"/>
      <c r="R153" s="63"/>
      <c r="S153" s="59"/>
      <c r="T153" s="64"/>
      <c r="U153" s="74">
        <f>D153+E153+F153+H153+I153+J153+K153+L153+M153+N153+O153+P153+Q153+R153+S153+T153</f>
        <v>2</v>
      </c>
      <c r="V153" s="20">
        <f t="shared" si="2"/>
        <v>150</v>
      </c>
    </row>
    <row r="154" spans="1:22" ht="16.5" customHeight="1" x14ac:dyDescent="0.2">
      <c r="A154" s="44" t="s">
        <v>243</v>
      </c>
      <c r="B154" s="46"/>
      <c r="C154" s="71" t="s">
        <v>1</v>
      </c>
      <c r="D154" s="57"/>
      <c r="E154" s="58"/>
      <c r="F154" s="59"/>
      <c r="G154" s="59"/>
      <c r="H154" s="60"/>
      <c r="I154" s="89"/>
      <c r="J154" s="82"/>
      <c r="K154" s="61"/>
      <c r="L154" s="59"/>
      <c r="M154" s="60"/>
      <c r="N154" s="58"/>
      <c r="O154" s="59"/>
      <c r="P154" s="61"/>
      <c r="Q154" s="62">
        <v>2</v>
      </c>
      <c r="R154" s="63"/>
      <c r="S154" s="59"/>
      <c r="T154" s="64"/>
      <c r="U154" s="74">
        <f>D154+E154+F154+H154+I154+J154+K154+L154+M154+N154+O154+P154+Q154+R154+S154+T154</f>
        <v>2</v>
      </c>
      <c r="V154" s="20">
        <f t="shared" si="2"/>
        <v>151</v>
      </c>
    </row>
    <row r="155" spans="1:22" ht="16.5" hidden="1" customHeight="1" x14ac:dyDescent="0.2">
      <c r="A155" s="44" t="s">
        <v>175</v>
      </c>
      <c r="B155" s="18"/>
      <c r="C155" s="71" t="s">
        <v>1</v>
      </c>
      <c r="D155" s="27"/>
      <c r="E155" s="21"/>
      <c r="F155" s="1"/>
      <c r="G155" s="1"/>
      <c r="H155" s="22"/>
      <c r="I155" s="88"/>
      <c r="J155" s="83"/>
      <c r="K155" s="16"/>
      <c r="L155" s="1"/>
      <c r="M155" s="22"/>
      <c r="N155" s="21"/>
      <c r="O155" s="1"/>
      <c r="P155" s="16"/>
      <c r="Q155" s="35"/>
      <c r="R155" s="38"/>
      <c r="S155" s="1"/>
      <c r="T155" s="32"/>
      <c r="U155" s="74">
        <f>D155+E155+F155+H155+I155+J155+K155+L155+M155+N155+O155+P155+Q155+R155+S155+T155</f>
        <v>0</v>
      </c>
      <c r="V155" s="20">
        <f t="shared" si="2"/>
        <v>152</v>
      </c>
    </row>
    <row r="156" spans="1:22" ht="16.5" hidden="1" customHeight="1" x14ac:dyDescent="0.2">
      <c r="A156" s="44" t="s">
        <v>5</v>
      </c>
      <c r="B156" s="18"/>
      <c r="C156" s="71" t="s">
        <v>1</v>
      </c>
      <c r="D156" s="27"/>
      <c r="E156" s="21"/>
      <c r="F156" s="1"/>
      <c r="G156" s="1"/>
      <c r="H156" s="22"/>
      <c r="I156" s="88"/>
      <c r="J156" s="83"/>
      <c r="K156" s="16"/>
      <c r="L156" s="1"/>
      <c r="M156" s="22"/>
      <c r="N156" s="21"/>
      <c r="O156" s="1"/>
      <c r="P156" s="16"/>
      <c r="Q156" s="35"/>
      <c r="R156" s="38"/>
      <c r="S156" s="1"/>
      <c r="T156" s="32"/>
      <c r="U156" s="74">
        <f>D156+E156+F156+H156+I156+J156+K156+L156+M156+N156+O156+P156+Q156+R156+S156+T156</f>
        <v>0</v>
      </c>
      <c r="V156" s="20">
        <f t="shared" si="2"/>
        <v>153</v>
      </c>
    </row>
    <row r="157" spans="1:22" ht="16.5" hidden="1" customHeight="1" x14ac:dyDescent="0.2">
      <c r="A157" s="44" t="s">
        <v>214</v>
      </c>
      <c r="B157" s="18"/>
      <c r="C157" s="71" t="s">
        <v>0</v>
      </c>
      <c r="D157" s="27"/>
      <c r="E157" s="21"/>
      <c r="F157" s="1"/>
      <c r="G157" s="1"/>
      <c r="H157" s="22"/>
      <c r="I157" s="88"/>
      <c r="J157" s="83"/>
      <c r="K157" s="16"/>
      <c r="L157" s="1"/>
      <c r="M157" s="22"/>
      <c r="N157" s="21"/>
      <c r="O157" s="1"/>
      <c r="P157" s="16"/>
      <c r="Q157" s="35"/>
      <c r="R157" s="38"/>
      <c r="S157" s="1"/>
      <c r="T157" s="32"/>
      <c r="U157" s="74">
        <f>D157+E157+F157+H157+I157+J157+K157+L157+M157+N157+O157+P157+Q157+R157+S157+T157</f>
        <v>0</v>
      </c>
      <c r="V157" s="20">
        <f t="shared" si="2"/>
        <v>154</v>
      </c>
    </row>
    <row r="158" spans="1:22" ht="16.5" hidden="1" customHeight="1" x14ac:dyDescent="0.2">
      <c r="A158" s="44" t="s">
        <v>15</v>
      </c>
      <c r="B158" s="18"/>
      <c r="C158" s="71" t="s">
        <v>9</v>
      </c>
      <c r="D158" s="27"/>
      <c r="E158" s="21"/>
      <c r="F158" s="1"/>
      <c r="G158" s="1"/>
      <c r="H158" s="22"/>
      <c r="I158" s="88"/>
      <c r="J158" s="83"/>
      <c r="K158" s="16"/>
      <c r="L158" s="1"/>
      <c r="M158" s="22"/>
      <c r="N158" s="21"/>
      <c r="O158" s="1"/>
      <c r="P158" s="16"/>
      <c r="Q158" s="35"/>
      <c r="R158" s="38"/>
      <c r="S158" s="1"/>
      <c r="T158" s="32"/>
      <c r="U158" s="74">
        <f>D158+E158+F158+H158+I158+J158+K158+L158+M158+N158+O158+P158+Q158+R158+S158+T158</f>
        <v>0</v>
      </c>
      <c r="V158" s="20">
        <f t="shared" si="2"/>
        <v>155</v>
      </c>
    </row>
    <row r="159" spans="1:22" ht="16.5" hidden="1" customHeight="1" x14ac:dyDescent="0.2">
      <c r="A159" s="44" t="s">
        <v>205</v>
      </c>
      <c r="B159" s="18"/>
      <c r="C159" s="71" t="s">
        <v>17</v>
      </c>
      <c r="D159" s="27"/>
      <c r="E159" s="21"/>
      <c r="F159" s="1"/>
      <c r="G159" s="1"/>
      <c r="H159" s="22"/>
      <c r="I159" s="88"/>
      <c r="J159" s="83"/>
      <c r="K159" s="16"/>
      <c r="L159" s="1"/>
      <c r="M159" s="22"/>
      <c r="N159" s="21"/>
      <c r="O159" s="1"/>
      <c r="P159" s="16"/>
      <c r="Q159" s="35"/>
      <c r="R159" s="38"/>
      <c r="S159" s="1"/>
      <c r="T159" s="32"/>
      <c r="U159" s="74">
        <f>D159+E159+F159+H159+I159+J159+K159+L159+M159+N159+O159+P159+Q159+R159+S159+T159</f>
        <v>0</v>
      </c>
      <c r="V159" s="20">
        <f t="shared" si="2"/>
        <v>156</v>
      </c>
    </row>
    <row r="160" spans="1:22" ht="16.5" hidden="1" customHeight="1" x14ac:dyDescent="0.2">
      <c r="A160" s="44" t="s">
        <v>18</v>
      </c>
      <c r="B160" s="18"/>
      <c r="C160" s="71" t="s">
        <v>10</v>
      </c>
      <c r="D160" s="27"/>
      <c r="E160" s="21"/>
      <c r="F160" s="1"/>
      <c r="G160" s="1"/>
      <c r="H160" s="22"/>
      <c r="I160" s="88"/>
      <c r="J160" s="83"/>
      <c r="K160" s="16"/>
      <c r="L160" s="1"/>
      <c r="M160" s="22"/>
      <c r="N160" s="21"/>
      <c r="O160" s="1"/>
      <c r="P160" s="16"/>
      <c r="Q160" s="35"/>
      <c r="R160" s="38"/>
      <c r="S160" s="1"/>
      <c r="T160" s="32"/>
      <c r="U160" s="74">
        <f>D160+E160+F160+H160+I160+J160+K160+L160+M160+N160+O160+P160+Q160+R160+S160+T160</f>
        <v>0</v>
      </c>
      <c r="V160" s="20">
        <f t="shared" si="2"/>
        <v>157</v>
      </c>
    </row>
    <row r="161" spans="1:22" ht="16.5" hidden="1" customHeight="1" x14ac:dyDescent="0.2">
      <c r="A161" s="44" t="s">
        <v>19</v>
      </c>
      <c r="B161" s="18"/>
      <c r="C161" s="71" t="s">
        <v>20</v>
      </c>
      <c r="D161" s="27"/>
      <c r="E161" s="21"/>
      <c r="F161" s="1"/>
      <c r="G161" s="1"/>
      <c r="H161" s="22"/>
      <c r="I161" s="88"/>
      <c r="J161" s="83"/>
      <c r="K161" s="16"/>
      <c r="L161" s="1"/>
      <c r="M161" s="22"/>
      <c r="N161" s="21"/>
      <c r="O161" s="1"/>
      <c r="P161" s="16"/>
      <c r="Q161" s="35"/>
      <c r="R161" s="38"/>
      <c r="S161" s="1"/>
      <c r="T161" s="32"/>
      <c r="U161" s="74">
        <f>D161+E161+F161+H161+I161+J161+K161+L161+M161+N161+O161+P161+Q161+R161+S161+T161</f>
        <v>0</v>
      </c>
      <c r="V161" s="20">
        <f t="shared" si="2"/>
        <v>158</v>
      </c>
    </row>
    <row r="162" spans="1:22" ht="16.5" hidden="1" customHeight="1" x14ac:dyDescent="0.2">
      <c r="A162" s="44" t="s">
        <v>21</v>
      </c>
      <c r="B162" s="18"/>
      <c r="C162" s="71" t="s">
        <v>3</v>
      </c>
      <c r="D162" s="27"/>
      <c r="E162" s="21"/>
      <c r="F162" s="1"/>
      <c r="G162" s="1"/>
      <c r="H162" s="22"/>
      <c r="I162" s="88"/>
      <c r="J162" s="83"/>
      <c r="K162" s="16"/>
      <c r="L162" s="1"/>
      <c r="M162" s="22"/>
      <c r="N162" s="21"/>
      <c r="O162" s="1"/>
      <c r="P162" s="16"/>
      <c r="Q162" s="35"/>
      <c r="R162" s="38"/>
      <c r="S162" s="1"/>
      <c r="T162" s="32"/>
      <c r="U162" s="74">
        <f>D162+E162+F162+H162+I162+J162+K162+L162+M162+N162+O162+P162+Q162+R162+S162+T162</f>
        <v>0</v>
      </c>
      <c r="V162" s="20">
        <f t="shared" si="2"/>
        <v>159</v>
      </c>
    </row>
    <row r="163" spans="1:22" ht="16.5" hidden="1" customHeight="1" x14ac:dyDescent="0.2">
      <c r="A163" s="44" t="s">
        <v>24</v>
      </c>
      <c r="B163" s="18"/>
      <c r="C163" s="71" t="s">
        <v>0</v>
      </c>
      <c r="D163" s="27"/>
      <c r="E163" s="21"/>
      <c r="F163" s="1"/>
      <c r="G163" s="1"/>
      <c r="H163" s="22"/>
      <c r="I163" s="88"/>
      <c r="J163" s="83"/>
      <c r="K163" s="16"/>
      <c r="L163" s="1"/>
      <c r="M163" s="22"/>
      <c r="N163" s="21"/>
      <c r="O163" s="1"/>
      <c r="P163" s="16"/>
      <c r="Q163" s="35"/>
      <c r="R163" s="38"/>
      <c r="S163" s="1"/>
      <c r="T163" s="32"/>
      <c r="U163" s="74">
        <f>D163+E163+F163+H163+I163+J163+K163+L163+M163+N163+O163+P163+Q163+R163+S163+T163</f>
        <v>0</v>
      </c>
      <c r="V163" s="20">
        <f t="shared" si="2"/>
        <v>160</v>
      </c>
    </row>
    <row r="164" spans="1:22" ht="16.5" hidden="1" customHeight="1" x14ac:dyDescent="0.2">
      <c r="A164" s="44" t="s">
        <v>143</v>
      </c>
      <c r="B164" s="18"/>
      <c r="C164" s="71" t="s">
        <v>20</v>
      </c>
      <c r="D164" s="27"/>
      <c r="E164" s="21"/>
      <c r="F164" s="1"/>
      <c r="G164" s="1"/>
      <c r="H164" s="22"/>
      <c r="I164" s="88"/>
      <c r="J164" s="83"/>
      <c r="K164" s="16"/>
      <c r="L164" s="1"/>
      <c r="M164" s="22"/>
      <c r="N164" s="21"/>
      <c r="O164" s="1"/>
      <c r="P164" s="16"/>
      <c r="Q164" s="35"/>
      <c r="R164" s="38"/>
      <c r="S164" s="1"/>
      <c r="T164" s="32"/>
      <c r="U164" s="74">
        <f>D164+E164+F164+H164+I164+J164+K164+L164+M164+N164+O164+P164+Q164+R164+S164+T164</f>
        <v>0</v>
      </c>
      <c r="V164" s="20">
        <f t="shared" si="2"/>
        <v>161</v>
      </c>
    </row>
    <row r="165" spans="1:22" ht="16.5" hidden="1" customHeight="1" x14ac:dyDescent="0.2">
      <c r="A165" s="44" t="s">
        <v>134</v>
      </c>
      <c r="B165" s="18"/>
      <c r="C165" s="71" t="s">
        <v>12</v>
      </c>
      <c r="D165" s="27"/>
      <c r="E165" s="21"/>
      <c r="F165" s="1"/>
      <c r="G165" s="1"/>
      <c r="H165" s="22"/>
      <c r="I165" s="88"/>
      <c r="J165" s="83"/>
      <c r="K165" s="16"/>
      <c r="L165" s="1"/>
      <c r="M165" s="22"/>
      <c r="N165" s="21"/>
      <c r="O165" s="1"/>
      <c r="P165" s="16"/>
      <c r="Q165" s="35"/>
      <c r="R165" s="38"/>
      <c r="S165" s="1"/>
      <c r="T165" s="32"/>
      <c r="U165" s="74">
        <f>D165+E165+F165+H165+I165+J165+K165+L165+M165+N165+O165+P165+Q165+R165+S165+T165</f>
        <v>0</v>
      </c>
      <c r="V165" s="20">
        <f t="shared" si="2"/>
        <v>162</v>
      </c>
    </row>
    <row r="166" spans="1:22" ht="16.5" hidden="1" customHeight="1" x14ac:dyDescent="0.2">
      <c r="A166" s="44" t="s">
        <v>27</v>
      </c>
      <c r="B166" s="18"/>
      <c r="C166" s="71" t="s">
        <v>7</v>
      </c>
      <c r="D166" s="27"/>
      <c r="E166" s="21"/>
      <c r="F166" s="1"/>
      <c r="G166" s="1"/>
      <c r="H166" s="22"/>
      <c r="I166" s="88"/>
      <c r="J166" s="83"/>
      <c r="K166" s="16"/>
      <c r="L166" s="1"/>
      <c r="M166" s="22"/>
      <c r="N166" s="21"/>
      <c r="O166" s="1"/>
      <c r="P166" s="16"/>
      <c r="Q166" s="35"/>
      <c r="R166" s="38"/>
      <c r="S166" s="1"/>
      <c r="T166" s="32"/>
      <c r="U166" s="74">
        <f>D166+E166+F166+H166+I166+J166+K166+L166+M166+N166+O166+P166+Q166+R166+S166+T166</f>
        <v>0</v>
      </c>
      <c r="V166" s="20">
        <f t="shared" si="2"/>
        <v>163</v>
      </c>
    </row>
    <row r="167" spans="1:22" ht="16.5" hidden="1" customHeight="1" x14ac:dyDescent="0.2">
      <c r="A167" s="44" t="s">
        <v>193</v>
      </c>
      <c r="B167" s="18"/>
      <c r="C167" s="71" t="s">
        <v>7</v>
      </c>
      <c r="D167" s="27"/>
      <c r="E167" s="21"/>
      <c r="F167" s="1"/>
      <c r="G167" s="1"/>
      <c r="H167" s="22"/>
      <c r="I167" s="88"/>
      <c r="J167" s="83"/>
      <c r="K167" s="16"/>
      <c r="L167" s="1"/>
      <c r="M167" s="22"/>
      <c r="N167" s="21"/>
      <c r="O167" s="1"/>
      <c r="P167" s="16"/>
      <c r="Q167" s="35"/>
      <c r="R167" s="38"/>
      <c r="S167" s="1"/>
      <c r="T167" s="32"/>
      <c r="U167" s="74">
        <f>D167+E167+F167+H167+I167+J167+K167+L167+M167+N167+O167+P167+Q167+R167+S167+T167</f>
        <v>0</v>
      </c>
      <c r="V167" s="20">
        <f t="shared" si="2"/>
        <v>164</v>
      </c>
    </row>
    <row r="168" spans="1:22" ht="16.5" hidden="1" customHeight="1" x14ac:dyDescent="0.2">
      <c r="A168" s="44" t="s">
        <v>29</v>
      </c>
      <c r="B168" s="18"/>
      <c r="C168" s="71" t="s">
        <v>12</v>
      </c>
      <c r="D168" s="27"/>
      <c r="E168" s="21"/>
      <c r="F168" s="1"/>
      <c r="G168" s="1"/>
      <c r="H168" s="22"/>
      <c r="I168" s="88"/>
      <c r="J168" s="83"/>
      <c r="K168" s="16"/>
      <c r="L168" s="1"/>
      <c r="M168" s="22"/>
      <c r="N168" s="21"/>
      <c r="O168" s="1"/>
      <c r="P168" s="16"/>
      <c r="Q168" s="35"/>
      <c r="R168" s="38"/>
      <c r="S168" s="1"/>
      <c r="T168" s="32"/>
      <c r="U168" s="74">
        <f>D168+E168+F168+H168+I168+J168+K168+L168+M168+N168+O168+P168+Q168+R168+S168+T168</f>
        <v>0</v>
      </c>
      <c r="V168" s="20">
        <f t="shared" si="2"/>
        <v>165</v>
      </c>
    </row>
    <row r="169" spans="1:22" ht="16.5" hidden="1" customHeight="1" x14ac:dyDescent="0.2">
      <c r="A169" s="44" t="s">
        <v>202</v>
      </c>
      <c r="B169" s="18"/>
      <c r="C169" s="71" t="s">
        <v>0</v>
      </c>
      <c r="D169" s="27"/>
      <c r="E169" s="21"/>
      <c r="F169" s="1"/>
      <c r="G169" s="1"/>
      <c r="H169" s="22"/>
      <c r="I169" s="88"/>
      <c r="J169" s="83"/>
      <c r="K169" s="16"/>
      <c r="L169" s="1"/>
      <c r="M169" s="22"/>
      <c r="N169" s="21"/>
      <c r="O169" s="1"/>
      <c r="P169" s="16"/>
      <c r="Q169" s="35"/>
      <c r="R169" s="38"/>
      <c r="S169" s="1"/>
      <c r="T169" s="32"/>
      <c r="U169" s="74">
        <f>D169+E169+F169+H169+I169+J169+K169+L169+M169+N169+O169+P169+Q169+R169+S169+T169</f>
        <v>0</v>
      </c>
      <c r="V169" s="20">
        <f t="shared" si="2"/>
        <v>166</v>
      </c>
    </row>
    <row r="170" spans="1:22" ht="16.5" hidden="1" customHeight="1" x14ac:dyDescent="0.2">
      <c r="A170" s="44" t="s">
        <v>200</v>
      </c>
      <c r="B170" s="18"/>
      <c r="C170" s="71" t="s">
        <v>0</v>
      </c>
      <c r="D170" s="27"/>
      <c r="E170" s="21"/>
      <c r="F170" s="1"/>
      <c r="G170" s="1"/>
      <c r="H170" s="22"/>
      <c r="I170" s="88"/>
      <c r="J170" s="83"/>
      <c r="K170" s="16"/>
      <c r="L170" s="1"/>
      <c r="M170" s="22"/>
      <c r="N170" s="21"/>
      <c r="O170" s="1"/>
      <c r="P170" s="16"/>
      <c r="Q170" s="35"/>
      <c r="R170" s="38"/>
      <c r="S170" s="1"/>
      <c r="T170" s="32"/>
      <c r="U170" s="74">
        <f>D170+E170+F170+H170+I170+J170+K170+L170+M170+N170+O170+P170+Q170+R170+S170+T170</f>
        <v>0</v>
      </c>
      <c r="V170" s="20">
        <f t="shared" si="2"/>
        <v>167</v>
      </c>
    </row>
    <row r="171" spans="1:22" ht="16.5" hidden="1" customHeight="1" x14ac:dyDescent="0.2">
      <c r="A171" s="44" t="s">
        <v>178</v>
      </c>
      <c r="B171" s="18"/>
      <c r="C171" s="71" t="s">
        <v>0</v>
      </c>
      <c r="D171" s="27"/>
      <c r="E171" s="21"/>
      <c r="F171" s="1"/>
      <c r="G171" s="1"/>
      <c r="H171" s="22"/>
      <c r="I171" s="88"/>
      <c r="J171" s="83"/>
      <c r="K171" s="16"/>
      <c r="L171" s="1"/>
      <c r="M171" s="22"/>
      <c r="N171" s="21"/>
      <c r="O171" s="1"/>
      <c r="P171" s="16"/>
      <c r="Q171" s="35"/>
      <c r="R171" s="38"/>
      <c r="S171" s="1"/>
      <c r="T171" s="32"/>
      <c r="U171" s="74">
        <f>D171+E171+F171+H171+I171+J171+K171+L171+M171+N171+O171+P171+Q171+R171+S171+T171</f>
        <v>0</v>
      </c>
      <c r="V171" s="20">
        <f t="shared" si="2"/>
        <v>168</v>
      </c>
    </row>
    <row r="172" spans="1:22" ht="16.5" hidden="1" customHeight="1" x14ac:dyDescent="0.2">
      <c r="A172" s="44" t="s">
        <v>37</v>
      </c>
      <c r="B172" s="18"/>
      <c r="C172" s="71" t="s">
        <v>1</v>
      </c>
      <c r="D172" s="27"/>
      <c r="E172" s="21"/>
      <c r="F172" s="1"/>
      <c r="G172" s="1"/>
      <c r="H172" s="22"/>
      <c r="I172" s="88"/>
      <c r="J172" s="83"/>
      <c r="K172" s="16"/>
      <c r="L172" s="1"/>
      <c r="M172" s="22"/>
      <c r="N172" s="21"/>
      <c r="O172" s="1"/>
      <c r="P172" s="16"/>
      <c r="Q172" s="35"/>
      <c r="R172" s="38"/>
      <c r="S172" s="1"/>
      <c r="T172" s="32"/>
      <c r="U172" s="74">
        <f>D172+E172+F172+H172+I172+J172+K172+L172+M172+N172+O172+P172+Q172+R172+S172+T172</f>
        <v>0</v>
      </c>
      <c r="V172" s="20">
        <f t="shared" si="2"/>
        <v>169</v>
      </c>
    </row>
    <row r="173" spans="1:22" ht="16.5" hidden="1" customHeight="1" x14ac:dyDescent="0.2">
      <c r="A173" s="44" t="s">
        <v>38</v>
      </c>
      <c r="B173" s="18"/>
      <c r="C173" s="71" t="s">
        <v>1</v>
      </c>
      <c r="D173" s="27"/>
      <c r="E173" s="21"/>
      <c r="F173" s="1"/>
      <c r="G173" s="1"/>
      <c r="H173" s="22"/>
      <c r="I173" s="88"/>
      <c r="J173" s="83"/>
      <c r="K173" s="16"/>
      <c r="L173" s="1"/>
      <c r="M173" s="22"/>
      <c r="N173" s="21"/>
      <c r="O173" s="1"/>
      <c r="P173" s="16"/>
      <c r="Q173" s="35"/>
      <c r="R173" s="38"/>
      <c r="S173" s="1"/>
      <c r="T173" s="32"/>
      <c r="U173" s="74">
        <f>D173+E173+F173+H173+I173+J173+K173+L173+M173+N173+O173+P173+Q173+R173+S173+T173</f>
        <v>0</v>
      </c>
      <c r="V173" s="20">
        <f t="shared" si="2"/>
        <v>170</v>
      </c>
    </row>
    <row r="174" spans="1:22" ht="16.5" hidden="1" customHeight="1" x14ac:dyDescent="0.2">
      <c r="A174" s="44" t="s">
        <v>141</v>
      </c>
      <c r="B174" s="18"/>
      <c r="C174" s="71" t="s">
        <v>10</v>
      </c>
      <c r="D174" s="27"/>
      <c r="E174" s="21"/>
      <c r="F174" s="1"/>
      <c r="G174" s="1"/>
      <c r="H174" s="22"/>
      <c r="I174" s="88"/>
      <c r="J174" s="83"/>
      <c r="K174" s="16"/>
      <c r="L174" s="1"/>
      <c r="M174" s="22"/>
      <c r="N174" s="21"/>
      <c r="O174" s="1"/>
      <c r="P174" s="16"/>
      <c r="Q174" s="35"/>
      <c r="R174" s="38"/>
      <c r="S174" s="1"/>
      <c r="T174" s="32"/>
      <c r="U174" s="74">
        <f>D174+E174+F174+H174+I174+J174+K174+L174+M174+N174+O174+P174+Q174+R174+S174+T174</f>
        <v>0</v>
      </c>
      <c r="V174" s="20">
        <f t="shared" si="2"/>
        <v>171</v>
      </c>
    </row>
    <row r="175" spans="1:22" ht="16.5" hidden="1" customHeight="1" x14ac:dyDescent="0.2">
      <c r="A175" s="44" t="s">
        <v>42</v>
      </c>
      <c r="B175" s="18"/>
      <c r="C175" s="71" t="s">
        <v>10</v>
      </c>
      <c r="D175" s="27"/>
      <c r="E175" s="21"/>
      <c r="F175" s="1"/>
      <c r="G175" s="1"/>
      <c r="H175" s="22"/>
      <c r="I175" s="88"/>
      <c r="J175" s="83"/>
      <c r="K175" s="16"/>
      <c r="L175" s="1"/>
      <c r="M175" s="22"/>
      <c r="N175" s="21"/>
      <c r="O175" s="1"/>
      <c r="P175" s="16"/>
      <c r="Q175" s="35"/>
      <c r="R175" s="38"/>
      <c r="S175" s="1"/>
      <c r="T175" s="32"/>
      <c r="U175" s="74">
        <f>D175+E175+F175+H175+I175+J175+K175+L175+M175+N175+O175+P175+Q175+R175+S175+T175</f>
        <v>0</v>
      </c>
      <c r="V175" s="20">
        <f t="shared" si="2"/>
        <v>172</v>
      </c>
    </row>
    <row r="176" spans="1:22" ht="16.5" hidden="1" customHeight="1" x14ac:dyDescent="0.2">
      <c r="A176" s="44" t="s">
        <v>186</v>
      </c>
      <c r="B176" s="18"/>
      <c r="C176" s="71" t="s">
        <v>20</v>
      </c>
      <c r="D176" s="27"/>
      <c r="E176" s="21"/>
      <c r="F176" s="1"/>
      <c r="G176" s="1"/>
      <c r="H176" s="22"/>
      <c r="I176" s="88"/>
      <c r="J176" s="83"/>
      <c r="K176" s="16"/>
      <c r="L176" s="1"/>
      <c r="M176" s="22"/>
      <c r="N176" s="21"/>
      <c r="O176" s="1"/>
      <c r="P176" s="16"/>
      <c r="Q176" s="35"/>
      <c r="R176" s="38"/>
      <c r="S176" s="1"/>
      <c r="T176" s="32"/>
      <c r="U176" s="74">
        <f>D176+E176+F176+H176+I176+J176+K176+L176+M176+N176+O176+P176+Q176+R176+S176+T176</f>
        <v>0</v>
      </c>
      <c r="V176" s="20">
        <f t="shared" si="2"/>
        <v>173</v>
      </c>
    </row>
    <row r="177" spans="1:22" ht="16.5" hidden="1" customHeight="1" x14ac:dyDescent="0.2">
      <c r="A177" s="44" t="s">
        <v>135</v>
      </c>
      <c r="B177" s="18"/>
      <c r="C177" s="71" t="s">
        <v>10</v>
      </c>
      <c r="D177" s="27"/>
      <c r="E177" s="21"/>
      <c r="F177" s="1"/>
      <c r="G177" s="1"/>
      <c r="H177" s="22"/>
      <c r="I177" s="88"/>
      <c r="J177" s="83"/>
      <c r="K177" s="16"/>
      <c r="L177" s="1"/>
      <c r="M177" s="22"/>
      <c r="N177" s="21"/>
      <c r="O177" s="1"/>
      <c r="P177" s="16"/>
      <c r="Q177" s="35"/>
      <c r="R177" s="38"/>
      <c r="S177" s="1"/>
      <c r="T177" s="32"/>
      <c r="U177" s="74">
        <f>D177+E177+F177+H177+I177+J177+K177+L177+M177+N177+O177+P177+Q177+R177+S177+T177</f>
        <v>0</v>
      </c>
      <c r="V177" s="20">
        <f t="shared" si="2"/>
        <v>174</v>
      </c>
    </row>
    <row r="178" spans="1:22" ht="16.5" hidden="1" customHeight="1" x14ac:dyDescent="0.2">
      <c r="A178" s="44" t="s">
        <v>46</v>
      </c>
      <c r="B178" s="18"/>
      <c r="C178" s="71" t="s">
        <v>17</v>
      </c>
      <c r="D178" s="27"/>
      <c r="E178" s="21"/>
      <c r="F178" s="1"/>
      <c r="G178" s="1"/>
      <c r="H178" s="22"/>
      <c r="I178" s="88"/>
      <c r="J178" s="83"/>
      <c r="K178" s="16"/>
      <c r="L178" s="1"/>
      <c r="M178" s="22"/>
      <c r="N178" s="21"/>
      <c r="O178" s="1"/>
      <c r="P178" s="16"/>
      <c r="Q178" s="35"/>
      <c r="R178" s="38"/>
      <c r="S178" s="1"/>
      <c r="T178" s="32"/>
      <c r="U178" s="74">
        <f>D178+E178+F178+H178+I178+J178+K178+L178+M178+N178+O178+P178+Q178+R178+S178+T178</f>
        <v>0</v>
      </c>
      <c r="V178" s="20">
        <f t="shared" si="2"/>
        <v>175</v>
      </c>
    </row>
    <row r="179" spans="1:22" ht="16.5" hidden="1" customHeight="1" x14ac:dyDescent="0.2">
      <c r="A179" s="44" t="s">
        <v>226</v>
      </c>
      <c r="B179" s="18"/>
      <c r="C179" s="71" t="s">
        <v>41</v>
      </c>
      <c r="D179" s="27"/>
      <c r="E179" s="21"/>
      <c r="F179" s="1"/>
      <c r="G179" s="1"/>
      <c r="H179" s="22"/>
      <c r="I179" s="88"/>
      <c r="J179" s="83"/>
      <c r="K179" s="16"/>
      <c r="L179" s="1"/>
      <c r="M179" s="22"/>
      <c r="N179" s="21"/>
      <c r="O179" s="1"/>
      <c r="P179" s="16"/>
      <c r="Q179" s="35"/>
      <c r="R179" s="38"/>
      <c r="S179" s="1"/>
      <c r="T179" s="32"/>
      <c r="U179" s="74">
        <f>D179+E179+F179+H179+I179+J179+K179+L179+M179+N179+O179+P179+Q179+R179+S179+T179</f>
        <v>0</v>
      </c>
      <c r="V179" s="20">
        <f t="shared" si="2"/>
        <v>176</v>
      </c>
    </row>
    <row r="180" spans="1:22" ht="16.5" hidden="1" customHeight="1" x14ac:dyDescent="0.2">
      <c r="A180" s="44" t="s">
        <v>207</v>
      </c>
      <c r="B180" s="18"/>
      <c r="C180" s="71" t="s">
        <v>1</v>
      </c>
      <c r="D180" s="27"/>
      <c r="E180" s="21"/>
      <c r="F180" s="1"/>
      <c r="G180" s="1"/>
      <c r="H180" s="22"/>
      <c r="I180" s="88"/>
      <c r="J180" s="83"/>
      <c r="K180" s="16"/>
      <c r="L180" s="1"/>
      <c r="M180" s="22"/>
      <c r="N180" s="21"/>
      <c r="O180" s="1"/>
      <c r="P180" s="16"/>
      <c r="Q180" s="35"/>
      <c r="R180" s="38"/>
      <c r="S180" s="1"/>
      <c r="T180" s="32"/>
      <c r="U180" s="74">
        <f>D180+E180+F180+H180+I180+J180+K180+L180+M180+N180+O180+P180+Q180+R180+S180+T180</f>
        <v>0</v>
      </c>
      <c r="V180" s="20">
        <f t="shared" si="2"/>
        <v>177</v>
      </c>
    </row>
    <row r="181" spans="1:22" ht="16.5" hidden="1" customHeight="1" x14ac:dyDescent="0.2">
      <c r="A181" s="44" t="s">
        <v>53</v>
      </c>
      <c r="B181" s="18"/>
      <c r="C181" s="71" t="s">
        <v>10</v>
      </c>
      <c r="D181" s="27"/>
      <c r="E181" s="21"/>
      <c r="F181" s="1"/>
      <c r="G181" s="1"/>
      <c r="H181" s="22"/>
      <c r="I181" s="88"/>
      <c r="J181" s="83"/>
      <c r="K181" s="16"/>
      <c r="L181" s="1"/>
      <c r="M181" s="22"/>
      <c r="N181" s="21"/>
      <c r="O181" s="1"/>
      <c r="P181" s="16"/>
      <c r="Q181" s="35"/>
      <c r="R181" s="38"/>
      <c r="S181" s="1"/>
      <c r="T181" s="32"/>
      <c r="U181" s="74">
        <f>D181+E181+F181+H181+I181+J181+K181+L181+M181+N181+O181+P181+Q181+R181+S181+T181</f>
        <v>0</v>
      </c>
      <c r="V181" s="20">
        <f t="shared" si="2"/>
        <v>178</v>
      </c>
    </row>
    <row r="182" spans="1:22" ht="16.5" hidden="1" customHeight="1" x14ac:dyDescent="0.2">
      <c r="A182" s="44" t="s">
        <v>219</v>
      </c>
      <c r="B182" s="18"/>
      <c r="C182" s="71" t="s">
        <v>20</v>
      </c>
      <c r="D182" s="27"/>
      <c r="E182" s="21"/>
      <c r="F182" s="1"/>
      <c r="G182" s="1"/>
      <c r="H182" s="22"/>
      <c r="I182" s="88"/>
      <c r="J182" s="83"/>
      <c r="K182" s="16"/>
      <c r="L182" s="1"/>
      <c r="M182" s="22"/>
      <c r="N182" s="21"/>
      <c r="O182" s="1"/>
      <c r="P182" s="16"/>
      <c r="Q182" s="35"/>
      <c r="R182" s="38"/>
      <c r="S182" s="1"/>
      <c r="T182" s="32"/>
      <c r="U182" s="74">
        <f>D182+E182+F182+H182+I182+J182+K182+L182+M182+N182+O182+P182+Q182+R182+S182+T182</f>
        <v>0</v>
      </c>
      <c r="V182" s="20">
        <f t="shared" si="2"/>
        <v>179</v>
      </c>
    </row>
    <row r="183" spans="1:22" ht="16.5" hidden="1" customHeight="1" x14ac:dyDescent="0.2">
      <c r="A183" s="44" t="s">
        <v>54</v>
      </c>
      <c r="B183" s="18"/>
      <c r="C183" s="71" t="s">
        <v>9</v>
      </c>
      <c r="D183" s="27"/>
      <c r="E183" s="21"/>
      <c r="F183" s="1"/>
      <c r="G183" s="1"/>
      <c r="H183" s="22"/>
      <c r="I183" s="88"/>
      <c r="J183" s="83"/>
      <c r="K183" s="16"/>
      <c r="L183" s="1"/>
      <c r="M183" s="22"/>
      <c r="N183" s="21"/>
      <c r="O183" s="1"/>
      <c r="P183" s="16"/>
      <c r="Q183" s="35"/>
      <c r="R183" s="38"/>
      <c r="S183" s="1"/>
      <c r="T183" s="32"/>
      <c r="U183" s="74">
        <f>D183+E183+F183+H183+I183+J183+K183+L183+M183+N183+O183+P183+Q183+R183+S183+T183</f>
        <v>0</v>
      </c>
      <c r="V183" s="20">
        <f t="shared" si="2"/>
        <v>180</v>
      </c>
    </row>
    <row r="184" spans="1:22" ht="16.5" hidden="1" customHeight="1" x14ac:dyDescent="0.2">
      <c r="A184" s="44" t="s">
        <v>179</v>
      </c>
      <c r="B184" s="18"/>
      <c r="C184" s="71" t="s">
        <v>41</v>
      </c>
      <c r="D184" s="27"/>
      <c r="E184" s="21"/>
      <c r="F184" s="1"/>
      <c r="G184" s="1"/>
      <c r="H184" s="22"/>
      <c r="I184" s="88"/>
      <c r="J184" s="83"/>
      <c r="K184" s="16"/>
      <c r="L184" s="1"/>
      <c r="M184" s="22"/>
      <c r="N184" s="21"/>
      <c r="O184" s="1"/>
      <c r="P184" s="16"/>
      <c r="Q184" s="35"/>
      <c r="R184" s="38"/>
      <c r="S184" s="1"/>
      <c r="T184" s="32"/>
      <c r="U184" s="74">
        <f>D184+E184+F184+H184+I184+J184+K184+L184+M184+N184+O184+P184+Q184+R184+S184+T184</f>
        <v>0</v>
      </c>
      <c r="V184" s="20">
        <f t="shared" si="2"/>
        <v>181</v>
      </c>
    </row>
    <row r="185" spans="1:22" ht="16.5" hidden="1" customHeight="1" x14ac:dyDescent="0.2">
      <c r="A185" s="44" t="s">
        <v>56</v>
      </c>
      <c r="B185" s="18"/>
      <c r="C185" s="71" t="s">
        <v>0</v>
      </c>
      <c r="D185" s="27"/>
      <c r="E185" s="21"/>
      <c r="F185" s="1"/>
      <c r="G185" s="1"/>
      <c r="H185" s="22"/>
      <c r="I185" s="88"/>
      <c r="J185" s="83"/>
      <c r="K185" s="16"/>
      <c r="L185" s="1"/>
      <c r="M185" s="22"/>
      <c r="N185" s="21"/>
      <c r="O185" s="1"/>
      <c r="P185" s="16"/>
      <c r="Q185" s="35"/>
      <c r="R185" s="38"/>
      <c r="S185" s="1"/>
      <c r="T185" s="32"/>
      <c r="U185" s="74">
        <f>D185+E185+F185+H185+I185+J185+K185+L185+M185+N185+O185+P185+Q185+R185+S185+T185</f>
        <v>0</v>
      </c>
      <c r="V185" s="20">
        <f t="shared" si="2"/>
        <v>182</v>
      </c>
    </row>
    <row r="186" spans="1:22" ht="16.5" hidden="1" customHeight="1" x14ac:dyDescent="0.2">
      <c r="A186" s="44" t="s">
        <v>201</v>
      </c>
      <c r="B186" s="18"/>
      <c r="C186" s="71" t="s">
        <v>0</v>
      </c>
      <c r="D186" s="27"/>
      <c r="E186" s="21"/>
      <c r="F186" s="1"/>
      <c r="G186" s="1"/>
      <c r="H186" s="22"/>
      <c r="I186" s="88"/>
      <c r="J186" s="83"/>
      <c r="K186" s="16"/>
      <c r="L186" s="1"/>
      <c r="M186" s="22"/>
      <c r="N186" s="21"/>
      <c r="O186" s="1"/>
      <c r="P186" s="16"/>
      <c r="Q186" s="35"/>
      <c r="R186" s="38"/>
      <c r="S186" s="1"/>
      <c r="T186" s="32"/>
      <c r="U186" s="74">
        <f>D186+E186+F186+H186+I186+J186+K186+L186+M186+N186+O186+P186+Q186+R186+S186+T186</f>
        <v>0</v>
      </c>
      <c r="V186" s="20">
        <f t="shared" si="2"/>
        <v>183</v>
      </c>
    </row>
    <row r="187" spans="1:22" ht="16.5" hidden="1" customHeight="1" x14ac:dyDescent="0.2">
      <c r="A187" s="44" t="s">
        <v>58</v>
      </c>
      <c r="B187" s="18"/>
      <c r="C187" s="71" t="s">
        <v>17</v>
      </c>
      <c r="D187" s="27"/>
      <c r="E187" s="21"/>
      <c r="F187" s="1"/>
      <c r="G187" s="1"/>
      <c r="H187" s="22"/>
      <c r="I187" s="88"/>
      <c r="J187" s="83"/>
      <c r="K187" s="16"/>
      <c r="L187" s="1"/>
      <c r="M187" s="22"/>
      <c r="N187" s="21"/>
      <c r="O187" s="1"/>
      <c r="P187" s="16"/>
      <c r="Q187" s="35"/>
      <c r="R187" s="38"/>
      <c r="S187" s="1"/>
      <c r="T187" s="32"/>
      <c r="U187" s="74">
        <f>D187+E187+F187+H187+I187+J187+K187+L187+M187+N187+O187+P187+Q187+R187+S187+T187</f>
        <v>0</v>
      </c>
      <c r="V187" s="20">
        <f t="shared" si="2"/>
        <v>184</v>
      </c>
    </row>
    <row r="188" spans="1:22" ht="16.5" hidden="1" customHeight="1" x14ac:dyDescent="0.2">
      <c r="A188" s="44" t="s">
        <v>229</v>
      </c>
      <c r="B188" s="18"/>
      <c r="C188" s="71" t="s">
        <v>20</v>
      </c>
      <c r="D188" s="27"/>
      <c r="E188" s="21"/>
      <c r="F188" s="1"/>
      <c r="G188" s="1"/>
      <c r="H188" s="22"/>
      <c r="I188" s="88"/>
      <c r="J188" s="83"/>
      <c r="K188" s="16"/>
      <c r="L188" s="1"/>
      <c r="M188" s="22"/>
      <c r="N188" s="21"/>
      <c r="O188" s="1"/>
      <c r="P188" s="16"/>
      <c r="Q188" s="35"/>
      <c r="R188" s="38"/>
      <c r="S188" s="1"/>
      <c r="T188" s="32"/>
      <c r="U188" s="74">
        <f>D188+E188+F188+H188+I188+J188+K188+L188+M188+N188+O188+P188+Q188+R188+S188+T188</f>
        <v>0</v>
      </c>
      <c r="V188" s="20">
        <f t="shared" si="2"/>
        <v>185</v>
      </c>
    </row>
    <row r="189" spans="1:22" ht="16.5" hidden="1" customHeight="1" x14ac:dyDescent="0.2">
      <c r="A189" s="44" t="s">
        <v>173</v>
      </c>
      <c r="B189" s="18"/>
      <c r="C189" s="71" t="s">
        <v>9</v>
      </c>
      <c r="D189" s="27"/>
      <c r="E189" s="21"/>
      <c r="F189" s="1"/>
      <c r="G189" s="1"/>
      <c r="H189" s="22"/>
      <c r="I189" s="88"/>
      <c r="J189" s="83"/>
      <c r="K189" s="16"/>
      <c r="L189" s="1"/>
      <c r="M189" s="22"/>
      <c r="N189" s="21"/>
      <c r="O189" s="1"/>
      <c r="P189" s="16"/>
      <c r="Q189" s="35"/>
      <c r="R189" s="38"/>
      <c r="S189" s="1"/>
      <c r="T189" s="32"/>
      <c r="U189" s="74">
        <f>D189+E189+F189+H189+I189+J189+K189+L189+M189+N189+O189+P189+Q189+R189+S189+T189</f>
        <v>0</v>
      </c>
      <c r="V189" s="20">
        <f t="shared" si="2"/>
        <v>186</v>
      </c>
    </row>
    <row r="190" spans="1:22" ht="16.5" hidden="1" customHeight="1" x14ac:dyDescent="0.2">
      <c r="A190" s="44" t="s">
        <v>149</v>
      </c>
      <c r="B190" s="18"/>
      <c r="C190" s="71" t="s">
        <v>9</v>
      </c>
      <c r="D190" s="27"/>
      <c r="E190" s="21"/>
      <c r="F190" s="1"/>
      <c r="G190" s="1"/>
      <c r="H190" s="22"/>
      <c r="I190" s="88"/>
      <c r="J190" s="83"/>
      <c r="K190" s="16"/>
      <c r="L190" s="1"/>
      <c r="M190" s="22"/>
      <c r="N190" s="21"/>
      <c r="O190" s="1"/>
      <c r="P190" s="16"/>
      <c r="Q190" s="35"/>
      <c r="R190" s="38"/>
      <c r="S190" s="1"/>
      <c r="T190" s="32"/>
      <c r="U190" s="74">
        <f>D190+E190+F190+H190+I190+J190+K190+L190+M190+N190+O190+P190+Q190+R190+S190+T190</f>
        <v>0</v>
      </c>
      <c r="V190" s="20">
        <f t="shared" si="2"/>
        <v>187</v>
      </c>
    </row>
    <row r="191" spans="1:22" ht="16.5" hidden="1" customHeight="1" x14ac:dyDescent="0.2">
      <c r="A191" s="44" t="s">
        <v>63</v>
      </c>
      <c r="B191" s="18"/>
      <c r="C191" s="71" t="s">
        <v>3</v>
      </c>
      <c r="D191" s="27"/>
      <c r="E191" s="21"/>
      <c r="F191" s="1"/>
      <c r="G191" s="1"/>
      <c r="H191" s="22"/>
      <c r="I191" s="88"/>
      <c r="J191" s="83"/>
      <c r="K191" s="16"/>
      <c r="L191" s="1"/>
      <c r="M191" s="22"/>
      <c r="N191" s="21"/>
      <c r="O191" s="1"/>
      <c r="P191" s="16"/>
      <c r="Q191" s="35"/>
      <c r="R191" s="38"/>
      <c r="S191" s="1"/>
      <c r="T191" s="32"/>
      <c r="U191" s="74">
        <f>D191+E191+F191+H191+I191+J191+K191+L191+M191+N191+O191+P191+Q191+R191+S191+T191</f>
        <v>0</v>
      </c>
      <c r="V191" s="20">
        <f t="shared" si="2"/>
        <v>188</v>
      </c>
    </row>
    <row r="192" spans="1:22" ht="16.5" hidden="1" customHeight="1" x14ac:dyDescent="0.2">
      <c r="A192" s="44" t="s">
        <v>129</v>
      </c>
      <c r="B192" s="18"/>
      <c r="C192" s="71" t="s">
        <v>9</v>
      </c>
      <c r="D192" s="27"/>
      <c r="E192" s="21"/>
      <c r="F192" s="1"/>
      <c r="G192" s="1"/>
      <c r="H192" s="22"/>
      <c r="I192" s="88"/>
      <c r="J192" s="83"/>
      <c r="K192" s="16"/>
      <c r="L192" s="1"/>
      <c r="M192" s="22"/>
      <c r="N192" s="21"/>
      <c r="O192" s="1"/>
      <c r="P192" s="16"/>
      <c r="Q192" s="35"/>
      <c r="R192" s="38"/>
      <c r="S192" s="1"/>
      <c r="T192" s="32"/>
      <c r="U192" s="74">
        <f>D192+E192+F192+H192+I192+J192+K192+L192+M192+N192+O192+P192+Q192+R192+S192+T192</f>
        <v>0</v>
      </c>
      <c r="V192" s="20">
        <f t="shared" si="2"/>
        <v>189</v>
      </c>
    </row>
    <row r="193" spans="1:22" ht="16.5" hidden="1" customHeight="1" x14ac:dyDescent="0.2">
      <c r="A193" s="44" t="s">
        <v>206</v>
      </c>
      <c r="B193" s="18"/>
      <c r="C193" s="71" t="s">
        <v>1</v>
      </c>
      <c r="D193" s="27"/>
      <c r="E193" s="21"/>
      <c r="F193" s="1"/>
      <c r="G193" s="1"/>
      <c r="H193" s="22"/>
      <c r="I193" s="88"/>
      <c r="J193" s="83"/>
      <c r="K193" s="16"/>
      <c r="L193" s="1"/>
      <c r="M193" s="22"/>
      <c r="N193" s="21"/>
      <c r="O193" s="1"/>
      <c r="P193" s="16"/>
      <c r="Q193" s="35"/>
      <c r="R193" s="38"/>
      <c r="S193" s="1"/>
      <c r="T193" s="32"/>
      <c r="U193" s="74">
        <f>D193+E193+F193+H193+I193+J193+K193+L193+M193+N193+O193+P193+Q193+R193+S193+T193</f>
        <v>0</v>
      </c>
      <c r="V193" s="20">
        <f t="shared" si="2"/>
        <v>190</v>
      </c>
    </row>
    <row r="194" spans="1:22" ht="16.5" hidden="1" customHeight="1" x14ac:dyDescent="0.2">
      <c r="A194" s="44" t="s">
        <v>137</v>
      </c>
      <c r="B194" s="18"/>
      <c r="C194" s="71" t="s">
        <v>41</v>
      </c>
      <c r="D194" s="27"/>
      <c r="E194" s="21"/>
      <c r="F194" s="1"/>
      <c r="G194" s="1"/>
      <c r="H194" s="22"/>
      <c r="I194" s="88"/>
      <c r="J194" s="83"/>
      <c r="K194" s="16"/>
      <c r="L194" s="1"/>
      <c r="M194" s="22"/>
      <c r="N194" s="21"/>
      <c r="O194" s="1"/>
      <c r="P194" s="16"/>
      <c r="Q194" s="35"/>
      <c r="R194" s="38"/>
      <c r="S194" s="1"/>
      <c r="T194" s="32"/>
      <c r="U194" s="74">
        <f>D194+E194+F194+H194+I194+J194+K194+L194+M194+N194+O194+P194+Q194+R194+S194+T194</f>
        <v>0</v>
      </c>
      <c r="V194" s="20">
        <f t="shared" si="2"/>
        <v>191</v>
      </c>
    </row>
    <row r="195" spans="1:22" ht="16.5" hidden="1" customHeight="1" x14ac:dyDescent="0.2">
      <c r="A195" s="44" t="s">
        <v>145</v>
      </c>
      <c r="B195" s="18"/>
      <c r="C195" s="71" t="s">
        <v>17</v>
      </c>
      <c r="D195" s="30"/>
      <c r="E195" s="21"/>
      <c r="F195" s="1"/>
      <c r="G195" s="1"/>
      <c r="H195" s="22"/>
      <c r="I195" s="88"/>
      <c r="J195" s="83"/>
      <c r="K195" s="16"/>
      <c r="L195" s="1"/>
      <c r="M195" s="22"/>
      <c r="N195" s="21"/>
      <c r="O195" s="1"/>
      <c r="P195" s="16"/>
      <c r="Q195" s="35"/>
      <c r="R195" s="38"/>
      <c r="S195" s="1"/>
      <c r="T195" s="32"/>
      <c r="U195" s="74">
        <f>D195+E195+F195+H195+I195+J195+K195+L195+M195+N195+O195+P195+Q195+R195+S195+T195</f>
        <v>0</v>
      </c>
      <c r="V195" s="20">
        <f t="shared" si="2"/>
        <v>192</v>
      </c>
    </row>
    <row r="196" spans="1:22" ht="16.5" hidden="1" customHeight="1" x14ac:dyDescent="0.2">
      <c r="A196" s="44" t="s">
        <v>73</v>
      </c>
      <c r="B196" s="18"/>
      <c r="C196" s="71" t="s">
        <v>1</v>
      </c>
      <c r="D196" s="30"/>
      <c r="E196" s="21"/>
      <c r="F196" s="1"/>
      <c r="G196" s="1"/>
      <c r="H196" s="22"/>
      <c r="I196" s="88"/>
      <c r="J196" s="83"/>
      <c r="K196" s="16"/>
      <c r="L196" s="1"/>
      <c r="M196" s="22"/>
      <c r="N196" s="21"/>
      <c r="O196" s="1"/>
      <c r="P196" s="16"/>
      <c r="Q196" s="35"/>
      <c r="R196" s="38"/>
      <c r="S196" s="1"/>
      <c r="T196" s="32"/>
      <c r="U196" s="74">
        <f>D196+E196+F196+H196+I196+J196+K196+L196+M196+N196+O196+P196+Q196+R196+S196+T196</f>
        <v>0</v>
      </c>
      <c r="V196" s="20">
        <f t="shared" si="2"/>
        <v>193</v>
      </c>
    </row>
    <row r="197" spans="1:22" ht="16.5" hidden="1" customHeight="1" x14ac:dyDescent="0.2">
      <c r="A197" s="44" t="s">
        <v>212</v>
      </c>
      <c r="B197" s="18"/>
      <c r="C197" s="71" t="s">
        <v>3</v>
      </c>
      <c r="D197" s="30"/>
      <c r="E197" s="21"/>
      <c r="F197" s="1"/>
      <c r="G197" s="1"/>
      <c r="H197" s="22"/>
      <c r="I197" s="88"/>
      <c r="J197" s="83"/>
      <c r="K197" s="16"/>
      <c r="L197" s="1"/>
      <c r="M197" s="22"/>
      <c r="N197" s="21"/>
      <c r="O197" s="1"/>
      <c r="P197" s="16"/>
      <c r="Q197" s="35"/>
      <c r="R197" s="38"/>
      <c r="S197" s="1"/>
      <c r="T197" s="32"/>
      <c r="U197" s="74">
        <f>D197+E197+F197+H197+I197+J197+K197+L197+M197+N197+O197+P197+Q197+R197+S197+T197</f>
        <v>0</v>
      </c>
      <c r="V197" s="20">
        <f t="shared" ref="V197:V227" si="3">ROW(A194)</f>
        <v>194</v>
      </c>
    </row>
    <row r="198" spans="1:22" ht="16.5" hidden="1" customHeight="1" x14ac:dyDescent="0.2">
      <c r="A198" s="69" t="s">
        <v>78</v>
      </c>
      <c r="B198" s="18"/>
      <c r="C198" s="71" t="s">
        <v>0</v>
      </c>
      <c r="D198" s="30"/>
      <c r="E198" s="21"/>
      <c r="F198" s="1"/>
      <c r="G198" s="1"/>
      <c r="H198" s="22"/>
      <c r="I198" s="88"/>
      <c r="J198" s="83"/>
      <c r="K198" s="16"/>
      <c r="L198" s="1"/>
      <c r="M198" s="22"/>
      <c r="N198" s="21"/>
      <c r="O198" s="1"/>
      <c r="P198" s="16"/>
      <c r="Q198" s="35"/>
      <c r="R198" s="38"/>
      <c r="S198" s="1"/>
      <c r="T198" s="32"/>
      <c r="U198" s="74">
        <f>D198+E198+F198+H198+I198+J198+K198+L198+M198+N198+O198+P198+Q198+R198+S198+T198</f>
        <v>0</v>
      </c>
      <c r="V198" s="20">
        <f t="shared" si="3"/>
        <v>195</v>
      </c>
    </row>
    <row r="199" spans="1:22" ht="16.5" hidden="1" customHeight="1" x14ac:dyDescent="0.2">
      <c r="A199" s="67" t="s">
        <v>177</v>
      </c>
      <c r="B199" s="18"/>
      <c r="C199" s="71" t="s">
        <v>41</v>
      </c>
      <c r="D199" s="30"/>
      <c r="E199" s="21"/>
      <c r="F199" s="1"/>
      <c r="G199" s="1"/>
      <c r="H199" s="22"/>
      <c r="I199" s="88"/>
      <c r="J199" s="83"/>
      <c r="K199" s="16"/>
      <c r="L199" s="1"/>
      <c r="M199" s="22"/>
      <c r="N199" s="21"/>
      <c r="O199" s="1"/>
      <c r="P199" s="16"/>
      <c r="Q199" s="35"/>
      <c r="R199" s="38"/>
      <c r="S199" s="1"/>
      <c r="T199" s="16"/>
      <c r="U199" s="74">
        <f>D199+E199+F199+H199+I199+J199+K199+L199+M199+N199+O199+P199+Q199+R199+S199+T199</f>
        <v>0</v>
      </c>
      <c r="V199" s="20">
        <f t="shared" si="3"/>
        <v>196</v>
      </c>
    </row>
    <row r="200" spans="1:22" ht="16.5" hidden="1" customHeight="1" x14ac:dyDescent="0.2">
      <c r="A200" s="67" t="s">
        <v>148</v>
      </c>
      <c r="B200" s="18"/>
      <c r="C200" s="71" t="s">
        <v>3</v>
      </c>
      <c r="D200" s="30"/>
      <c r="E200" s="21"/>
      <c r="F200" s="1"/>
      <c r="G200" s="1"/>
      <c r="H200" s="22"/>
      <c r="I200" s="88"/>
      <c r="J200" s="83"/>
      <c r="K200" s="16"/>
      <c r="L200" s="1"/>
      <c r="M200" s="22"/>
      <c r="N200" s="21"/>
      <c r="O200" s="1"/>
      <c r="P200" s="16"/>
      <c r="Q200" s="35"/>
      <c r="R200" s="38"/>
      <c r="S200" s="1"/>
      <c r="T200" s="16"/>
      <c r="U200" s="74">
        <f>D200+E200+F200+H200+I200+J200+K200+L200+M200+N200+O200+P200+Q200+R200+S200+T200</f>
        <v>0</v>
      </c>
      <c r="V200" s="20">
        <f t="shared" si="3"/>
        <v>197</v>
      </c>
    </row>
    <row r="201" spans="1:22" ht="16.5" hidden="1" customHeight="1" x14ac:dyDescent="0.2">
      <c r="A201" s="67" t="s">
        <v>82</v>
      </c>
      <c r="B201" s="18"/>
      <c r="C201" s="71" t="s">
        <v>0</v>
      </c>
      <c r="D201" s="30"/>
      <c r="E201" s="21"/>
      <c r="F201" s="1"/>
      <c r="G201" s="1"/>
      <c r="H201" s="22"/>
      <c r="I201" s="88"/>
      <c r="J201" s="83"/>
      <c r="K201" s="16"/>
      <c r="L201" s="1"/>
      <c r="M201" s="22"/>
      <c r="N201" s="21"/>
      <c r="O201" s="1"/>
      <c r="P201" s="16"/>
      <c r="Q201" s="35"/>
      <c r="R201" s="38"/>
      <c r="S201" s="1"/>
      <c r="T201" s="16"/>
      <c r="U201" s="74">
        <f>D201+E201+F201+H201+I201+J201+K201+L201+M201+N201+O201+P201+Q201+R201+S201+T201</f>
        <v>0</v>
      </c>
      <c r="V201" s="20">
        <f t="shared" si="3"/>
        <v>198</v>
      </c>
    </row>
    <row r="202" spans="1:22" ht="16.5" hidden="1" customHeight="1" x14ac:dyDescent="0.2">
      <c r="A202" s="44" t="s">
        <v>83</v>
      </c>
      <c r="B202" s="18"/>
      <c r="C202" s="71" t="s">
        <v>1</v>
      </c>
      <c r="D202" s="30"/>
      <c r="E202" s="21"/>
      <c r="F202" s="1"/>
      <c r="G202" s="1"/>
      <c r="H202" s="22"/>
      <c r="I202" s="88"/>
      <c r="J202" s="83"/>
      <c r="K202" s="16"/>
      <c r="L202" s="1"/>
      <c r="M202" s="22"/>
      <c r="N202" s="21"/>
      <c r="O202" s="1"/>
      <c r="P202" s="16"/>
      <c r="Q202" s="35"/>
      <c r="R202" s="38"/>
      <c r="S202" s="1"/>
      <c r="T202" s="32"/>
      <c r="U202" s="74">
        <f>D202+E202+F202+H202+I202+J202+K202+L202+M202+N202+O202+P202+Q202+R202+S202+T202</f>
        <v>0</v>
      </c>
      <c r="V202" s="20">
        <f t="shared" si="3"/>
        <v>199</v>
      </c>
    </row>
    <row r="203" spans="1:22" ht="16.5" hidden="1" customHeight="1" x14ac:dyDescent="0.2">
      <c r="A203" s="44" t="s">
        <v>84</v>
      </c>
      <c r="B203" s="18"/>
      <c r="C203" s="71" t="s">
        <v>10</v>
      </c>
      <c r="D203" s="30"/>
      <c r="E203" s="21"/>
      <c r="F203" s="1"/>
      <c r="G203" s="1"/>
      <c r="H203" s="22"/>
      <c r="I203" s="88"/>
      <c r="J203" s="83"/>
      <c r="K203" s="16"/>
      <c r="L203" s="1"/>
      <c r="M203" s="22"/>
      <c r="N203" s="21"/>
      <c r="O203" s="1"/>
      <c r="P203" s="16"/>
      <c r="Q203" s="35"/>
      <c r="R203" s="38"/>
      <c r="S203" s="1"/>
      <c r="T203" s="32"/>
      <c r="U203" s="74">
        <f>D203+E203+F203+H203+I203+J203+K203+L203+M203+N203+O203+P203+Q203+R203+S203+T203</f>
        <v>0</v>
      </c>
      <c r="V203" s="20">
        <f t="shared" si="3"/>
        <v>200</v>
      </c>
    </row>
    <row r="204" spans="1:22" ht="16.5" hidden="1" customHeight="1" x14ac:dyDescent="0.2">
      <c r="A204" s="44" t="s">
        <v>190</v>
      </c>
      <c r="B204" s="18"/>
      <c r="C204" s="71" t="s">
        <v>0</v>
      </c>
      <c r="D204" s="30"/>
      <c r="E204" s="21"/>
      <c r="F204" s="1"/>
      <c r="G204" s="1"/>
      <c r="H204" s="22"/>
      <c r="I204" s="88"/>
      <c r="J204" s="83"/>
      <c r="K204" s="16"/>
      <c r="L204" s="1"/>
      <c r="M204" s="22"/>
      <c r="N204" s="21"/>
      <c r="O204" s="1"/>
      <c r="P204" s="16"/>
      <c r="Q204" s="35"/>
      <c r="R204" s="38"/>
      <c r="S204" s="1"/>
      <c r="T204" s="32"/>
      <c r="U204" s="74">
        <f>D204+E204+F204+H204+I204+J204+K204+L204+M204+N204+O204+P204+Q204+R204+S204+T204</f>
        <v>0</v>
      </c>
      <c r="V204" s="20">
        <f t="shared" si="3"/>
        <v>201</v>
      </c>
    </row>
    <row r="205" spans="1:22" ht="16.5" hidden="1" customHeight="1" x14ac:dyDescent="0.2">
      <c r="A205" s="44" t="s">
        <v>87</v>
      </c>
      <c r="B205" s="18"/>
      <c r="C205" s="71" t="s">
        <v>0</v>
      </c>
      <c r="D205" s="30"/>
      <c r="E205" s="21"/>
      <c r="F205" s="1"/>
      <c r="G205" s="1"/>
      <c r="H205" s="22"/>
      <c r="I205" s="88"/>
      <c r="J205" s="83"/>
      <c r="K205" s="16"/>
      <c r="L205" s="1"/>
      <c r="M205" s="22"/>
      <c r="N205" s="21"/>
      <c r="O205" s="1"/>
      <c r="P205" s="16"/>
      <c r="Q205" s="35"/>
      <c r="R205" s="38"/>
      <c r="S205" s="1"/>
      <c r="T205" s="32"/>
      <c r="U205" s="74">
        <f>D205+E205+F205+H205+I205+J205+K205+L205+M205+N205+O205+P205+Q205+R205+S205+T205</f>
        <v>0</v>
      </c>
      <c r="V205" s="20">
        <f t="shared" si="3"/>
        <v>202</v>
      </c>
    </row>
    <row r="206" spans="1:22" ht="16.5" hidden="1" customHeight="1" x14ac:dyDescent="0.2">
      <c r="A206" s="44" t="s">
        <v>88</v>
      </c>
      <c r="B206" s="18"/>
      <c r="C206" s="71" t="s">
        <v>20</v>
      </c>
      <c r="D206" s="27"/>
      <c r="E206" s="21"/>
      <c r="F206" s="1"/>
      <c r="G206" s="1"/>
      <c r="H206" s="22"/>
      <c r="I206" s="88"/>
      <c r="J206" s="83"/>
      <c r="K206" s="16"/>
      <c r="L206" s="1"/>
      <c r="M206" s="22"/>
      <c r="N206" s="21"/>
      <c r="O206" s="1"/>
      <c r="P206" s="16"/>
      <c r="Q206" s="35"/>
      <c r="R206" s="38"/>
      <c r="S206" s="1"/>
      <c r="T206" s="32"/>
      <c r="U206" s="74">
        <f>D206+E206+F206+H206+I206+J206+K206+L206+M206+N206+O206+P206+Q206+R206+S206+T206</f>
        <v>0</v>
      </c>
      <c r="V206" s="20">
        <f t="shared" si="3"/>
        <v>203</v>
      </c>
    </row>
    <row r="207" spans="1:22" ht="16.5" hidden="1" customHeight="1" x14ac:dyDescent="0.2">
      <c r="A207" s="44" t="s">
        <v>164</v>
      </c>
      <c r="B207" s="18"/>
      <c r="C207" s="71" t="s">
        <v>3</v>
      </c>
      <c r="D207" s="27"/>
      <c r="E207" s="21"/>
      <c r="F207" s="1"/>
      <c r="G207" s="1"/>
      <c r="H207" s="22"/>
      <c r="I207" s="88"/>
      <c r="J207" s="83"/>
      <c r="K207" s="16"/>
      <c r="L207" s="1"/>
      <c r="M207" s="22"/>
      <c r="N207" s="21"/>
      <c r="O207" s="1"/>
      <c r="P207" s="16"/>
      <c r="Q207" s="35"/>
      <c r="R207" s="38"/>
      <c r="S207" s="1"/>
      <c r="T207" s="32"/>
      <c r="U207" s="74">
        <f>D207+E207+F207+H207+I207+J207+K207+L207+M207+N207+O207+P207+Q207+R207+S207+T207</f>
        <v>0</v>
      </c>
      <c r="V207" s="20">
        <f t="shared" si="3"/>
        <v>204</v>
      </c>
    </row>
    <row r="208" spans="1:22" ht="16.5" hidden="1" customHeight="1" x14ac:dyDescent="0.2">
      <c r="A208" s="44" t="s">
        <v>142</v>
      </c>
      <c r="B208" s="18"/>
      <c r="C208" s="71" t="s">
        <v>41</v>
      </c>
      <c r="D208" s="27"/>
      <c r="E208" s="21"/>
      <c r="F208" s="1"/>
      <c r="G208" s="1"/>
      <c r="H208" s="22"/>
      <c r="I208" s="88"/>
      <c r="J208" s="83"/>
      <c r="K208" s="16"/>
      <c r="L208" s="1"/>
      <c r="M208" s="22"/>
      <c r="N208" s="21"/>
      <c r="O208" s="1"/>
      <c r="P208" s="16"/>
      <c r="Q208" s="35"/>
      <c r="R208" s="38"/>
      <c r="S208" s="1"/>
      <c r="T208" s="32"/>
      <c r="U208" s="74">
        <f>D208+E208+F208+H208+I208+J208+K208+L208+M208+N208+O208+P208+Q208+R208+S208+T208</f>
        <v>0</v>
      </c>
      <c r="V208" s="20">
        <f t="shared" si="3"/>
        <v>205</v>
      </c>
    </row>
    <row r="209" spans="1:22" ht="16.5" hidden="1" customHeight="1" x14ac:dyDescent="0.2">
      <c r="A209" s="44" t="s">
        <v>174</v>
      </c>
      <c r="B209" s="18"/>
      <c r="C209" s="71" t="s">
        <v>41</v>
      </c>
      <c r="D209" s="27"/>
      <c r="E209" s="21"/>
      <c r="F209" s="1"/>
      <c r="G209" s="1"/>
      <c r="H209" s="22"/>
      <c r="I209" s="88"/>
      <c r="J209" s="83"/>
      <c r="K209" s="16"/>
      <c r="L209" s="1"/>
      <c r="M209" s="22"/>
      <c r="N209" s="21"/>
      <c r="O209" s="1"/>
      <c r="P209" s="16"/>
      <c r="Q209" s="35"/>
      <c r="R209" s="38"/>
      <c r="S209" s="1"/>
      <c r="T209" s="32"/>
      <c r="U209" s="74">
        <f>D209+E209+F209+H209+I209+J209+K209+L209+M209+N209+O209+P209+Q209+R209+S209+T209</f>
        <v>0</v>
      </c>
      <c r="V209" s="20">
        <f t="shared" si="3"/>
        <v>206</v>
      </c>
    </row>
    <row r="210" spans="1:22" ht="16.5" hidden="1" customHeight="1" x14ac:dyDescent="0.2">
      <c r="A210" s="44" t="s">
        <v>218</v>
      </c>
      <c r="B210" s="18"/>
      <c r="C210" s="71" t="s">
        <v>1</v>
      </c>
      <c r="D210" s="27"/>
      <c r="E210" s="21"/>
      <c r="F210" s="1"/>
      <c r="G210" s="1"/>
      <c r="H210" s="22"/>
      <c r="I210" s="88"/>
      <c r="J210" s="83"/>
      <c r="K210" s="16"/>
      <c r="L210" s="1"/>
      <c r="M210" s="22"/>
      <c r="N210" s="21"/>
      <c r="O210" s="1"/>
      <c r="P210" s="16"/>
      <c r="Q210" s="35"/>
      <c r="R210" s="38"/>
      <c r="S210" s="1"/>
      <c r="T210" s="32"/>
      <c r="U210" s="74">
        <f>D210+E210+F210+H210+I210+J210+K210+L210+M210+N210+O210+P210+Q210+R210+S210+T210</f>
        <v>0</v>
      </c>
      <c r="V210" s="20">
        <f t="shared" si="3"/>
        <v>207</v>
      </c>
    </row>
    <row r="211" spans="1:22" ht="16.5" hidden="1" customHeight="1" x14ac:dyDescent="0.2">
      <c r="A211" s="44" t="s">
        <v>94</v>
      </c>
      <c r="B211" s="18"/>
      <c r="C211" s="71" t="s">
        <v>0</v>
      </c>
      <c r="D211" s="27"/>
      <c r="E211" s="21"/>
      <c r="F211" s="1"/>
      <c r="G211" s="1"/>
      <c r="H211" s="22"/>
      <c r="I211" s="88"/>
      <c r="J211" s="83"/>
      <c r="K211" s="16"/>
      <c r="L211" s="1"/>
      <c r="M211" s="22"/>
      <c r="N211" s="21"/>
      <c r="O211" s="1"/>
      <c r="P211" s="16"/>
      <c r="Q211" s="35"/>
      <c r="R211" s="38"/>
      <c r="S211" s="1"/>
      <c r="T211" s="32"/>
      <c r="U211" s="74">
        <f>D211+E211+F211+H211+I211+J211+K211+L211+M211+N211+O211+P211+Q211+R211+S211+T211</f>
        <v>0</v>
      </c>
      <c r="V211" s="20">
        <f t="shared" si="3"/>
        <v>208</v>
      </c>
    </row>
    <row r="212" spans="1:22" ht="16.5" hidden="1" customHeight="1" x14ac:dyDescent="0.2">
      <c r="A212" s="44" t="s">
        <v>95</v>
      </c>
      <c r="B212" s="18"/>
      <c r="C212" s="71" t="s">
        <v>12</v>
      </c>
      <c r="D212" s="27"/>
      <c r="E212" s="21"/>
      <c r="F212" s="1"/>
      <c r="G212" s="1"/>
      <c r="H212" s="22"/>
      <c r="I212" s="88"/>
      <c r="J212" s="83"/>
      <c r="K212" s="16"/>
      <c r="L212" s="1"/>
      <c r="M212" s="22"/>
      <c r="N212" s="21"/>
      <c r="O212" s="1"/>
      <c r="P212" s="16"/>
      <c r="Q212" s="35"/>
      <c r="R212" s="38"/>
      <c r="S212" s="1"/>
      <c r="T212" s="32"/>
      <c r="U212" s="74">
        <f>D212+E212+F212+H212+I212+J212+K212+L212+M212+N212+O212+P212+Q212+R212+S212+T212</f>
        <v>0</v>
      </c>
      <c r="V212" s="20">
        <f t="shared" si="3"/>
        <v>209</v>
      </c>
    </row>
    <row r="213" spans="1:22" ht="16.5" hidden="1" customHeight="1" x14ac:dyDescent="0.2">
      <c r="A213" s="44" t="s">
        <v>99</v>
      </c>
      <c r="B213" s="18"/>
      <c r="C213" s="71" t="s">
        <v>1</v>
      </c>
      <c r="D213" s="27"/>
      <c r="E213" s="21"/>
      <c r="F213" s="1"/>
      <c r="G213" s="1"/>
      <c r="H213" s="22"/>
      <c r="I213" s="88"/>
      <c r="J213" s="83"/>
      <c r="K213" s="16"/>
      <c r="L213" s="1"/>
      <c r="M213" s="22"/>
      <c r="N213" s="21"/>
      <c r="O213" s="1"/>
      <c r="P213" s="16"/>
      <c r="Q213" s="35"/>
      <c r="R213" s="38"/>
      <c r="S213" s="1"/>
      <c r="T213" s="32"/>
      <c r="U213" s="74">
        <f>D213+E213+F213+H213+I213+J213+K213+L213+M213+N213+O213+P213+Q213+R213+S213+T213</f>
        <v>0</v>
      </c>
      <c r="V213" s="20">
        <f t="shared" si="3"/>
        <v>210</v>
      </c>
    </row>
    <row r="214" spans="1:22" ht="16.5" hidden="1" customHeight="1" x14ac:dyDescent="0.2">
      <c r="A214" s="44" t="s">
        <v>195</v>
      </c>
      <c r="B214" s="18"/>
      <c r="C214" s="71" t="s">
        <v>9</v>
      </c>
      <c r="D214" s="27"/>
      <c r="E214" s="21"/>
      <c r="F214" s="1"/>
      <c r="G214" s="1"/>
      <c r="H214" s="22"/>
      <c r="I214" s="88"/>
      <c r="J214" s="83"/>
      <c r="K214" s="16"/>
      <c r="L214" s="1"/>
      <c r="M214" s="22"/>
      <c r="N214" s="21"/>
      <c r="O214" s="1"/>
      <c r="P214" s="16"/>
      <c r="Q214" s="35"/>
      <c r="R214" s="38"/>
      <c r="S214" s="1"/>
      <c r="T214" s="32"/>
      <c r="U214" s="74">
        <f>D214+E214+F214+H214+I214+J214+K214+L214+M214+N214+O214+P214+Q214+R214+S214+T214</f>
        <v>0</v>
      </c>
      <c r="V214" s="20">
        <f t="shared" si="3"/>
        <v>211</v>
      </c>
    </row>
    <row r="215" spans="1:22" ht="16.5" hidden="1" customHeight="1" x14ac:dyDescent="0.2">
      <c r="A215" s="44" t="s">
        <v>101</v>
      </c>
      <c r="B215" s="18"/>
      <c r="C215" s="71" t="s">
        <v>0</v>
      </c>
      <c r="D215" s="27"/>
      <c r="E215" s="21"/>
      <c r="F215" s="1"/>
      <c r="G215" s="1"/>
      <c r="H215" s="22"/>
      <c r="I215" s="88"/>
      <c r="J215" s="83"/>
      <c r="K215" s="16"/>
      <c r="L215" s="1"/>
      <c r="M215" s="22"/>
      <c r="N215" s="21"/>
      <c r="O215" s="1"/>
      <c r="P215" s="16"/>
      <c r="Q215" s="35"/>
      <c r="R215" s="38"/>
      <c r="S215" s="1"/>
      <c r="T215" s="32"/>
      <c r="U215" s="74">
        <f>D215+E215+F215+H215+I215+J215+K215+L215+M215+N215+O215+P215+Q215+R215+S215+T215</f>
        <v>0</v>
      </c>
      <c r="V215" s="20">
        <f t="shared" si="3"/>
        <v>212</v>
      </c>
    </row>
    <row r="216" spans="1:22" ht="16.5" hidden="1" customHeight="1" x14ac:dyDescent="0.2">
      <c r="A216" s="44" t="s">
        <v>102</v>
      </c>
      <c r="B216" s="18"/>
      <c r="C216" s="71" t="s">
        <v>20</v>
      </c>
      <c r="D216" s="27"/>
      <c r="E216" s="21"/>
      <c r="F216" s="1"/>
      <c r="G216" s="1"/>
      <c r="H216" s="22"/>
      <c r="I216" s="88"/>
      <c r="J216" s="83"/>
      <c r="K216" s="16"/>
      <c r="L216" s="1"/>
      <c r="M216" s="22"/>
      <c r="N216" s="21"/>
      <c r="O216" s="1"/>
      <c r="P216" s="16"/>
      <c r="Q216" s="35"/>
      <c r="R216" s="38"/>
      <c r="S216" s="1"/>
      <c r="T216" s="32"/>
      <c r="U216" s="74">
        <f>D216+E216+F216+H216+I216+J216+K216+L216+M216+N216+O216+P216+Q216+R216+S216+T216</f>
        <v>0</v>
      </c>
      <c r="V216" s="20">
        <f t="shared" si="3"/>
        <v>213</v>
      </c>
    </row>
    <row r="217" spans="1:22" ht="16.5" hidden="1" customHeight="1" x14ac:dyDescent="0.2">
      <c r="A217" s="44" t="s">
        <v>165</v>
      </c>
      <c r="B217" s="18"/>
      <c r="C217" s="71" t="s">
        <v>41</v>
      </c>
      <c r="D217" s="27"/>
      <c r="E217" s="21"/>
      <c r="F217" s="1"/>
      <c r="G217" s="1"/>
      <c r="H217" s="22"/>
      <c r="I217" s="88"/>
      <c r="J217" s="83"/>
      <c r="K217" s="16"/>
      <c r="L217" s="1"/>
      <c r="M217" s="22"/>
      <c r="N217" s="21"/>
      <c r="O217" s="1"/>
      <c r="P217" s="16"/>
      <c r="Q217" s="35"/>
      <c r="R217" s="38"/>
      <c r="S217" s="1"/>
      <c r="T217" s="32"/>
      <c r="U217" s="74">
        <f>D217+E217+F217+H217+I217+J217+K217+L217+M217+N217+O217+P217+Q217+R217+S217+T217</f>
        <v>0</v>
      </c>
      <c r="V217" s="20">
        <f t="shared" si="3"/>
        <v>214</v>
      </c>
    </row>
    <row r="218" spans="1:22" ht="16.5" hidden="1" customHeight="1" x14ac:dyDescent="0.2">
      <c r="A218" s="44" t="s">
        <v>176</v>
      </c>
      <c r="B218" s="18"/>
      <c r="C218" s="71" t="s">
        <v>41</v>
      </c>
      <c r="D218" s="27"/>
      <c r="E218" s="21"/>
      <c r="F218" s="1"/>
      <c r="G218" s="1"/>
      <c r="H218" s="22"/>
      <c r="I218" s="88"/>
      <c r="J218" s="83"/>
      <c r="K218" s="16"/>
      <c r="L218" s="1"/>
      <c r="M218" s="22"/>
      <c r="N218" s="21"/>
      <c r="O218" s="1"/>
      <c r="P218" s="16"/>
      <c r="Q218" s="35"/>
      <c r="R218" s="38"/>
      <c r="S218" s="1"/>
      <c r="T218" s="32"/>
      <c r="U218" s="74">
        <f>D218+E218+F218+H218+I218+J218+K218+L218+M218+N218+O218+P218+Q218+R218+S218+T218</f>
        <v>0</v>
      </c>
      <c r="V218" s="20">
        <f t="shared" si="3"/>
        <v>215</v>
      </c>
    </row>
    <row r="219" spans="1:22" ht="16.5" hidden="1" customHeight="1" x14ac:dyDescent="0.2">
      <c r="A219" s="44" t="s">
        <v>163</v>
      </c>
      <c r="B219" s="18"/>
      <c r="C219" s="71" t="s">
        <v>0</v>
      </c>
      <c r="D219" s="27"/>
      <c r="E219" s="21"/>
      <c r="F219" s="1"/>
      <c r="G219" s="1"/>
      <c r="H219" s="22"/>
      <c r="I219" s="88"/>
      <c r="J219" s="83"/>
      <c r="K219" s="16"/>
      <c r="L219" s="1"/>
      <c r="M219" s="22"/>
      <c r="N219" s="21"/>
      <c r="O219" s="1"/>
      <c r="P219" s="16"/>
      <c r="Q219" s="35"/>
      <c r="R219" s="38"/>
      <c r="S219" s="1"/>
      <c r="T219" s="32"/>
      <c r="U219" s="74">
        <f>D219+E219+F219+H219+I219+J219+K219+L219+M219+N219+O219+P219+Q219+R219+S219+T219</f>
        <v>0</v>
      </c>
      <c r="V219" s="20">
        <f t="shared" si="3"/>
        <v>216</v>
      </c>
    </row>
    <row r="220" spans="1:22" ht="16.5" hidden="1" customHeight="1" x14ac:dyDescent="0.2">
      <c r="A220" s="44" t="s">
        <v>194</v>
      </c>
      <c r="B220" s="18"/>
      <c r="C220" s="71" t="s">
        <v>9</v>
      </c>
      <c r="D220" s="27"/>
      <c r="E220" s="21"/>
      <c r="F220" s="1"/>
      <c r="G220" s="1"/>
      <c r="H220" s="22"/>
      <c r="I220" s="88"/>
      <c r="J220" s="83"/>
      <c r="K220" s="16"/>
      <c r="L220" s="1"/>
      <c r="M220" s="22"/>
      <c r="N220" s="21"/>
      <c r="O220" s="1"/>
      <c r="P220" s="16"/>
      <c r="Q220" s="35"/>
      <c r="R220" s="38"/>
      <c r="S220" s="1"/>
      <c r="T220" s="32"/>
      <c r="U220" s="74">
        <f>D220+E220+F220+H220+I220+J220+K220+L220+M220+N220+O220+P220+Q220+R220+S220+T220</f>
        <v>0</v>
      </c>
      <c r="V220" s="20">
        <f t="shared" si="3"/>
        <v>217</v>
      </c>
    </row>
    <row r="221" spans="1:22" ht="16.5" hidden="1" customHeight="1" x14ac:dyDescent="0.2">
      <c r="A221" s="44" t="s">
        <v>108</v>
      </c>
      <c r="B221" s="18"/>
      <c r="C221" s="71" t="s">
        <v>1</v>
      </c>
      <c r="D221" s="27"/>
      <c r="E221" s="21"/>
      <c r="F221" s="1"/>
      <c r="G221" s="1"/>
      <c r="H221" s="22"/>
      <c r="I221" s="88"/>
      <c r="J221" s="83"/>
      <c r="K221" s="16"/>
      <c r="L221" s="1"/>
      <c r="M221" s="22"/>
      <c r="N221" s="21"/>
      <c r="O221" s="1"/>
      <c r="P221" s="16"/>
      <c r="Q221" s="35"/>
      <c r="R221" s="38"/>
      <c r="S221" s="1"/>
      <c r="T221" s="32"/>
      <c r="U221" s="74">
        <f>D221+E221+F221+H221+I221+J221+K221+L221+M221+N221+O221+P221+Q221+R221+S221+T221</f>
        <v>0</v>
      </c>
      <c r="V221" s="20">
        <f t="shared" si="3"/>
        <v>218</v>
      </c>
    </row>
    <row r="222" spans="1:22" ht="16.5" hidden="1" customHeight="1" x14ac:dyDescent="0.2">
      <c r="A222" s="44" t="s">
        <v>154</v>
      </c>
      <c r="B222" s="18"/>
      <c r="C222" s="71" t="s">
        <v>12</v>
      </c>
      <c r="D222" s="27"/>
      <c r="E222" s="21"/>
      <c r="F222" s="1"/>
      <c r="G222" s="1"/>
      <c r="H222" s="22"/>
      <c r="I222" s="88"/>
      <c r="J222" s="83"/>
      <c r="K222" s="16"/>
      <c r="L222" s="1"/>
      <c r="M222" s="22"/>
      <c r="N222" s="21"/>
      <c r="O222" s="1"/>
      <c r="P222" s="16"/>
      <c r="Q222" s="35"/>
      <c r="R222" s="38"/>
      <c r="S222" s="1"/>
      <c r="T222" s="32"/>
      <c r="U222" s="74">
        <f>D222+E222+F222+H222+I222+J222+K222+L222+M222+N222+O222+P222+Q222+R222+S222+T222</f>
        <v>0</v>
      </c>
      <c r="V222" s="20">
        <f t="shared" si="3"/>
        <v>219</v>
      </c>
    </row>
    <row r="223" spans="1:22" ht="16.5" hidden="1" customHeight="1" x14ac:dyDescent="0.2">
      <c r="A223" s="44" t="s">
        <v>210</v>
      </c>
      <c r="B223" s="18"/>
      <c r="C223" s="71" t="s">
        <v>3</v>
      </c>
      <c r="D223" s="27"/>
      <c r="E223" s="21"/>
      <c r="F223" s="1"/>
      <c r="G223" s="1"/>
      <c r="H223" s="22"/>
      <c r="I223" s="88"/>
      <c r="J223" s="83"/>
      <c r="K223" s="16"/>
      <c r="L223" s="1"/>
      <c r="M223" s="22"/>
      <c r="N223" s="21"/>
      <c r="O223" s="1"/>
      <c r="P223" s="16"/>
      <c r="Q223" s="35"/>
      <c r="R223" s="38"/>
      <c r="S223" s="1"/>
      <c r="T223" s="32"/>
      <c r="U223" s="74">
        <f>D223+E223+F223+H223+I223+J223+K223+L223+M223+N223+O223+P223+Q223+R223+S223+T223</f>
        <v>0</v>
      </c>
      <c r="V223" s="20">
        <f t="shared" si="3"/>
        <v>220</v>
      </c>
    </row>
    <row r="224" spans="1:22" ht="16.5" hidden="1" customHeight="1" x14ac:dyDescent="0.2">
      <c r="A224" s="44" t="s">
        <v>211</v>
      </c>
      <c r="B224" s="18"/>
      <c r="C224" s="71" t="s">
        <v>3</v>
      </c>
      <c r="D224" s="27"/>
      <c r="E224" s="21"/>
      <c r="F224" s="1"/>
      <c r="G224" s="1"/>
      <c r="H224" s="22"/>
      <c r="I224" s="88"/>
      <c r="J224" s="83"/>
      <c r="K224" s="16"/>
      <c r="L224" s="1"/>
      <c r="M224" s="22"/>
      <c r="N224" s="21"/>
      <c r="O224" s="1"/>
      <c r="P224" s="16"/>
      <c r="Q224" s="35"/>
      <c r="R224" s="38"/>
      <c r="S224" s="1"/>
      <c r="T224" s="32"/>
      <c r="U224" s="74">
        <f>D224+E224+F224+H224+I224+J224+K224+L224+M224+N224+O224+P224+Q224+R224+S224+T224</f>
        <v>0</v>
      </c>
      <c r="V224" s="20">
        <f t="shared" si="3"/>
        <v>221</v>
      </c>
    </row>
    <row r="225" spans="1:22" ht="16.5" hidden="1" customHeight="1" x14ac:dyDescent="0.2">
      <c r="A225" s="44" t="s">
        <v>111</v>
      </c>
      <c r="B225" s="18"/>
      <c r="C225" s="71" t="s">
        <v>1</v>
      </c>
      <c r="D225" s="27"/>
      <c r="E225" s="21"/>
      <c r="F225" s="1"/>
      <c r="G225" s="1"/>
      <c r="H225" s="22"/>
      <c r="I225" s="88"/>
      <c r="J225" s="83"/>
      <c r="K225" s="16"/>
      <c r="L225" s="1"/>
      <c r="M225" s="22"/>
      <c r="N225" s="21"/>
      <c r="O225" s="1"/>
      <c r="P225" s="16"/>
      <c r="Q225" s="35"/>
      <c r="R225" s="38"/>
      <c r="S225" s="1"/>
      <c r="T225" s="32"/>
      <c r="U225" s="74">
        <f>D225+E225+F225+H225+I225+J225+K225+L225+M225+N225+O225+P225+Q225+R225+S225+T225</f>
        <v>0</v>
      </c>
      <c r="V225" s="20">
        <f t="shared" si="3"/>
        <v>222</v>
      </c>
    </row>
    <row r="226" spans="1:22" ht="16.5" hidden="1" customHeight="1" x14ac:dyDescent="0.2">
      <c r="A226" s="67" t="s">
        <v>113</v>
      </c>
      <c r="B226" s="18"/>
      <c r="C226" s="72" t="s">
        <v>10</v>
      </c>
      <c r="D226" s="27"/>
      <c r="E226" s="1"/>
      <c r="F226" s="1"/>
      <c r="G226" s="1"/>
      <c r="H226" s="22"/>
      <c r="I226" s="90"/>
      <c r="J226" s="83"/>
      <c r="K226" s="16"/>
      <c r="L226" s="1"/>
      <c r="M226" s="22"/>
      <c r="N226" s="1"/>
      <c r="O226" s="1"/>
      <c r="P226" s="16"/>
      <c r="Q226" s="35"/>
      <c r="R226" s="38"/>
      <c r="S226" s="1"/>
      <c r="T226" s="16"/>
      <c r="U226" s="74">
        <f>D226+E226+F226+H226+I226+J226+K226+L226+M226+N226+O226+P226+Q226+R226+S226+T226</f>
        <v>0</v>
      </c>
      <c r="V226" s="20">
        <f t="shared" si="3"/>
        <v>223</v>
      </c>
    </row>
    <row r="227" spans="1:22" ht="15.75" hidden="1" customHeight="1" thickBot="1" x14ac:dyDescent="0.25">
      <c r="A227" s="68" t="s">
        <v>199</v>
      </c>
      <c r="B227" s="19"/>
      <c r="C227" s="73" t="s">
        <v>0</v>
      </c>
      <c r="D227" s="37"/>
      <c r="E227" s="6"/>
      <c r="F227" s="6"/>
      <c r="G227" s="6"/>
      <c r="H227" s="23"/>
      <c r="I227" s="91"/>
      <c r="J227" s="84"/>
      <c r="K227" s="17"/>
      <c r="L227" s="6"/>
      <c r="M227" s="23"/>
      <c r="N227" s="6"/>
      <c r="O227" s="6"/>
      <c r="P227" s="17"/>
      <c r="Q227" s="36"/>
      <c r="R227" s="39"/>
      <c r="S227" s="6"/>
      <c r="T227" s="17"/>
      <c r="U227" s="74">
        <f>D227+E227+F227+H227+I227+J227+K227+L227+M227+N227+O227+P227+Q227+R227+S227+T227</f>
        <v>0</v>
      </c>
      <c r="V227" s="20">
        <f t="shared" si="3"/>
        <v>224</v>
      </c>
    </row>
    <row r="228" spans="1:22" ht="15.75" customHeight="1" thickBot="1" x14ac:dyDescent="0.25">
      <c r="A228" s="7" t="s">
        <v>114</v>
      </c>
      <c r="B228" s="3"/>
      <c r="C228" s="2"/>
      <c r="D228" s="40"/>
      <c r="E228" s="4">
        <f>SUM(E4:E225)</f>
        <v>24</v>
      </c>
      <c r="F228" s="4">
        <f>SUM(F4:F225)</f>
        <v>32</v>
      </c>
      <c r="G228" s="4">
        <f>SUM(G4:G225)</f>
        <v>8</v>
      </c>
      <c r="H228" s="41"/>
      <c r="I228" s="85">
        <f>SUM(I4:I225)</f>
        <v>90</v>
      </c>
      <c r="J228" s="85">
        <f>SUM(J4:J225)</f>
        <v>218</v>
      </c>
      <c r="K228" s="4">
        <f>SUM(K4:K225)</f>
        <v>436</v>
      </c>
      <c r="L228" s="4">
        <f>SUM(L4:L225)</f>
        <v>156</v>
      </c>
      <c r="M228" s="41"/>
      <c r="N228" s="4">
        <f t="shared" ref="N228:T228" si="4">SUM(N4:N225)</f>
        <v>0</v>
      </c>
      <c r="O228" s="4">
        <f t="shared" si="4"/>
        <v>0</v>
      </c>
      <c r="P228" s="4">
        <f t="shared" si="4"/>
        <v>332</v>
      </c>
      <c r="Q228" s="5">
        <f t="shared" si="4"/>
        <v>290</v>
      </c>
      <c r="R228" s="5">
        <f t="shared" si="4"/>
        <v>320</v>
      </c>
      <c r="S228" s="4">
        <f t="shared" si="4"/>
        <v>166</v>
      </c>
      <c r="T228" s="33">
        <f t="shared" si="4"/>
        <v>118</v>
      </c>
      <c r="U228" s="42">
        <f t="shared" ref="U228" si="5">D228+E228+F228+H228+I228+J228+K228+L228+M228+N228+O228+P228+Q228+R228+S228+T228</f>
        <v>2182</v>
      </c>
      <c r="V228" s="8"/>
    </row>
    <row r="229" spans="1:22" ht="13.5" thickTop="1" x14ac:dyDescent="0.2"/>
  </sheetData>
  <sortState xmlns:xlrd2="http://schemas.microsoft.com/office/spreadsheetml/2017/richdata2" ref="A4:U227">
    <sortCondition descending="1" ref="U4:U227"/>
  </sortState>
  <mergeCells count="2">
    <mergeCell ref="A1:U1"/>
    <mergeCell ref="A2:U2"/>
  </mergeCells>
  <pageMargins left="0.7" right="0.7" top="0.75" bottom="0.75" header="0.3" footer="0.3"/>
  <pageSetup paperSize="9" scale="9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Viljoen</dc:creator>
  <cp:lastModifiedBy>Sandra Viljoen</cp:lastModifiedBy>
  <cp:lastPrinted>2024-05-23T12:26:47Z</cp:lastPrinted>
  <dcterms:created xsi:type="dcterms:W3CDTF">2023-04-24T05:44:44Z</dcterms:created>
  <dcterms:modified xsi:type="dcterms:W3CDTF">2025-08-07T13:58:31Z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2023-02-10T00:00:00Z</vt:filetime>
  </property>
  <property fmtid="{D5CDD505-2E9C-101B-9397-08002B2CF9AE}" pid="3" name="Creator">
    <vt:lpwstr>Microsoft® Excel® for Microsoft 365</vt:lpwstr>
  </property>
  <property fmtid="{D5CDD505-2E9C-101B-9397-08002B2CF9AE}" pid="4" name="LastSaved">
    <vt:filetime>2023-04-24T00:00:00Z</vt:filetime>
  </property>
  <property fmtid="{D5CDD505-2E9C-101B-9397-08002B2CF9AE}" pid="5" name="Producer">
    <vt:lpwstr>Microsoft® Excel® for Microsoft 365</vt:lpwstr>
  </property>
</Properties>
</file>